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bookViews>
    <workbookView xWindow="65416" yWindow="65416" windowWidth="29040" windowHeight="15720" activeTab="1"/>
  </bookViews>
  <sheets>
    <sheet name="Krycí list" sheetId="4" r:id="rId1"/>
    <sheet name="Výkaz výměr" sheetId="2"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<sst xmlns="http://schemas.openxmlformats.org/spreadsheetml/2006/main" count="357" uniqueCount="178">
  <si>
    <t>Kč</t>
  </si>
  <si>
    <t>x</t>
  </si>
  <si>
    <t>Náklady v Kč s DPH</t>
  </si>
  <si>
    <t>Náklady v Kč bez DPH</t>
  </si>
  <si>
    <t>h</t>
  </si>
  <si>
    <t>Kč/MJ</t>
  </si>
  <si>
    <t>úprava rozvaděče veřejného osvětlení</t>
  </si>
  <si>
    <t>Způsobilé výdaje</t>
  </si>
  <si>
    <t>Nezpůsobilé výdaje</t>
  </si>
  <si>
    <t>Materiál</t>
  </si>
  <si>
    <t>Číslo</t>
  </si>
  <si>
    <t>Položka</t>
  </si>
  <si>
    <t>Množství</t>
  </si>
  <si>
    <t>MJ</t>
  </si>
  <si>
    <t>Uznatelné</t>
  </si>
  <si>
    <t>Neuznatelné</t>
  </si>
  <si>
    <t>1.1</t>
  </si>
  <si>
    <t>1.2</t>
  </si>
  <si>
    <t>1.3</t>
  </si>
  <si>
    <t>1.4</t>
  </si>
  <si>
    <t>1.5</t>
  </si>
  <si>
    <t>1.6</t>
  </si>
  <si>
    <t>1.7</t>
  </si>
  <si>
    <t>1.</t>
  </si>
  <si>
    <t>Podružný elektromateriál pro zapojení svítidel</t>
  </si>
  <si>
    <t>Montážní práce</t>
  </si>
  <si>
    <t>2.</t>
  </si>
  <si>
    <t>2.1</t>
  </si>
  <si>
    <t>2.2</t>
  </si>
  <si>
    <t>2.3</t>
  </si>
  <si>
    <t>2.4</t>
  </si>
  <si>
    <t>2.5</t>
  </si>
  <si>
    <t>Ostatní</t>
  </si>
  <si>
    <t>3.</t>
  </si>
  <si>
    <t>3.1</t>
  </si>
  <si>
    <t>3.2</t>
  </si>
  <si>
    <t>3.3</t>
  </si>
  <si>
    <t>3.4</t>
  </si>
  <si>
    <t>3.5</t>
  </si>
  <si>
    <t>3.6</t>
  </si>
  <si>
    <t>3.7</t>
  </si>
  <si>
    <t>Pasport VO</t>
  </si>
  <si>
    <t>Ekologická likvidace svítidel a zdrojů</t>
  </si>
  <si>
    <t>Vyhotovení protokolu o ověření osvětlenosti</t>
  </si>
  <si>
    <t>Vyhotovení ZVA</t>
  </si>
  <si>
    <t>Ubytování a doprava</t>
  </si>
  <si>
    <t>Doprava a manipulace s materiálem</t>
  </si>
  <si>
    <t xml:space="preserve">4. </t>
  </si>
  <si>
    <t>VRN</t>
  </si>
  <si>
    <t>Související práce pro zařízení staveniště</t>
  </si>
  <si>
    <t>Skládky na staveništi</t>
  </si>
  <si>
    <t>Zabezpečení stanoviště</t>
  </si>
  <si>
    <t>Dopravní značení na staveništi</t>
  </si>
  <si>
    <t>Revize</t>
  </si>
  <si>
    <t>ks</t>
  </si>
  <si>
    <t>kpl</t>
  </si>
  <si>
    <t>5.</t>
  </si>
  <si>
    <t>5.2</t>
  </si>
  <si>
    <t>5.1</t>
  </si>
  <si>
    <t>5.3</t>
  </si>
  <si>
    <t>5.4</t>
  </si>
  <si>
    <t>5.5</t>
  </si>
  <si>
    <t>CELKEM</t>
  </si>
  <si>
    <t>Celkové výdaje</t>
  </si>
  <si>
    <t>Mj</t>
  </si>
  <si>
    <t>Bez DPH</t>
  </si>
  <si>
    <t>DPH</t>
  </si>
  <si>
    <t>Celkem s DPH</t>
  </si>
  <si>
    <t>4.1</t>
  </si>
  <si>
    <t>1.8</t>
  </si>
  <si>
    <t>1.9</t>
  </si>
  <si>
    <t>1.10</t>
  </si>
  <si>
    <t>1.11</t>
  </si>
  <si>
    <t>1.12</t>
  </si>
  <si>
    <t>4.2</t>
  </si>
  <si>
    <t>4.3</t>
  </si>
  <si>
    <t>4.4</t>
  </si>
  <si>
    <t>4.5</t>
  </si>
  <si>
    <t>4.6</t>
  </si>
  <si>
    <t>4.7</t>
  </si>
  <si>
    <t>4.8</t>
  </si>
  <si>
    <t>4.9</t>
  </si>
  <si>
    <t>4.10</t>
  </si>
  <si>
    <t>4.11</t>
  </si>
  <si>
    <t>4.12</t>
  </si>
  <si>
    <t>Svítidlo pro situaci 1, stmívatelný předřadník, CLO, příprava na smart ready řešení, max. 63W, 4000K</t>
  </si>
  <si>
    <t>Svítidlo pro situaci 2, stmívatelný předřadník, CLO, příprava na smart ready řešení, max. 23W, 2700K</t>
  </si>
  <si>
    <t>Svítidlo pro situaci 1, stmívatelný předřadník, CLO, příprava na smart ready řešení, max. 63W, 2700K</t>
  </si>
  <si>
    <t>Svítidlo pro situaci 3, stmívatelný předřadník, CLO, příprava na smart ready řešení, max. 28W, 2700K</t>
  </si>
  <si>
    <t>Svítidlo pro situaci 4, stmívatelný předřadník, CLO, příprava na smart ready řešení, max. 23W, 2700K</t>
  </si>
  <si>
    <t>Svítidlo pro situaci 5, stmívatelný předřadník, CLO, příprava na smart ready řešení, max. 23W, 2700K</t>
  </si>
  <si>
    <t>Svítidlo pro situaci 6, stmívatelný předřadník, CLO, příprava na smart ready řešení, max. 10W, 2700K</t>
  </si>
  <si>
    <t>Svítidlo pro situaci 7, stmívatelný předřadník, CLO, příprava na smart ready řešení, max. 12W, 2700K</t>
  </si>
  <si>
    <t>Svítidlo přechodové, stmívatelný předřadník, CLO, příprava na smart ready řešení, max. 15W, 4000K</t>
  </si>
  <si>
    <t>Svítidlo přechodové, stmívatelný předřadník, CLO, příprava na smart ready řešení, max. 21W, 4000K</t>
  </si>
  <si>
    <t>Svítidlo přechodové, stmívatelný předřadník, CLO, příprava na smart ready řešení, max. 30W, 4000K</t>
  </si>
  <si>
    <t>Svítidlo přechodové, stmívatelný předřadník, CLO, příprava na smart ready řešení, max. 32W, 4000K</t>
  </si>
  <si>
    <t>Svítidlo přechodové, stmívatelný předřadník, CLO, příprava na smart ready řešení, max. 52W, 4000K</t>
  </si>
  <si>
    <t>Svítidlo přechodové, stmívatelný předřadník, CLO, příprava na smart ready řešení, max. 63W, 4000K</t>
  </si>
  <si>
    <t>1.13</t>
  </si>
  <si>
    <t>1.14</t>
  </si>
  <si>
    <t>1.15</t>
  </si>
  <si>
    <t>1.16</t>
  </si>
  <si>
    <t>1.17</t>
  </si>
  <si>
    <t>1.18</t>
  </si>
  <si>
    <t>* Zadavatel výslovně požaduje uvést stávající soustavu do provozuschopného stavu. Výměna stožáru proběhne 1:1. Dále Zadavatel upozoňuje, že stožárové základy se nachází převážně ve 120cm hloubky.</t>
  </si>
  <si>
    <t>Uchazeč uvede v cenové nabídce veškeré náklady, které souvisí s výměnou opěrných bodů tak, aby v ceně pokryl veškeré náklady. Zadavatel nepřipouští v tomto směru jakékoliv vícenáklady v průběhu realizace.</t>
  </si>
  <si>
    <t xml:space="preserve">** Zadavatel výslovně požaduje uvést stávající rozváděče do stavu dle platných legislativních a bezpečnostních norem. </t>
  </si>
  <si>
    <t>Modernizace RVO1 Jáchymovská (Modernizace RVO rekonstrukce vnitřních částí, tj. vnitřní elektroinstalace bude demontována, zachována bude obvodová skříň, tato skříň bude osazena novým vybavením (kabeláž, stykač, podružné jističe, svorkovnice, hlavní jistič, vydrátování elektroměru dle připojovacích podmínek, světelné čidlo, astrohodiny). Nutné dodržet IP krytí.**</t>
  </si>
  <si>
    <t>Modernizace RVO2 (Modernizace RVO rekonstrukce vnitřních částí, tj. vnitřní elektroinstalace bude demontována, zachována bude obvodová skříň, tato skříň bude osazena novým vybavením (kabeláž, stykač, podružné jističe, svorkovnice, hlavní jistič, vydrátování elektroměru dle připojovacích podmínek, světelné čidlo, astrohodiny). Nutné dodržet IP krytí.**</t>
  </si>
  <si>
    <t>Modernizace RVO6 U Slovanky (Modernizace RVO rekonstrukce vnitřních částí, tj. vnitřní elektroinstalace bude demontována, zachována bude obvodová skříň, tato skříň bude osazena novým vybavením (kabeláž, stykač, podružné jističe, svorkovnice, hlavní jistič, vydrátování elektroměru dle připojovacích podmínek, světelné čidlo, astrohodiny). Nutné dodržet IP krytí.**</t>
  </si>
  <si>
    <t>Modernizace RVO7 Part.Svobody (Modernizace RVO rekonstrukce vnitřních částí, tj. vnitřní elektroinstalace bude demontována, zachována bude obvodová skříň, tato skříň bude osazena novým vybavením (kabeláž, stykač, podružné jističe, svorkovnice, hlavní jistič, vydrátování elektroměru dle připojovacích podmínek, světelné čidlo, astrohodiny). Nutné dodržet IP krytí.**</t>
  </si>
  <si>
    <t>Modernizace RVO9 Nad Papežem (Modernizace RVO rekonstrukce vnitřních částí, tj. vnitřní elektroinstalace bude demontována, zachována bude obvodová skříň, tato skříň bude osazena novým vybavením (kabeláž, stykač, podružné jističe, svorkovnice, hlavní jistič, vydrátování elektroměru dle připojovacích podmínek, světelné čidlo, astrohodiny). Nutné dodržet IP krytí.**</t>
  </si>
  <si>
    <t>Modernizace RVO10 Jasmínová (Modernizace RVO rekonstrukce vnitřních částí, tj. vnitřní elektroinstalace bude demontována, zachována bude obvodová skříň, tato skříň bude osazena novým vybavením (kabeláž, stykač, podružné jističe, svorkovnice, hlavní jistič, vydrátování elektroměru dle připojovacích podmínek, světelné čidlo, astrohodiny). Nutné dodržet IP krytí.**</t>
  </si>
  <si>
    <t>Modernizace RVO11 Růžová (Modernizace RVO rekonstrukce vnitřních částí, tj. vnitřní elektroinstalace bude demontována, zachována bude obvodová skříň, tato skříň bude osazena novým vybavením (kabeláž, stykač, podružné jističe, svorkovnice, hlavní jistič, vydrátování elektroměru dle připojovacích podmínek, světelné čidlo, astrohodiny). Nutné dodržet IP krytí.**</t>
  </si>
  <si>
    <t>Modernizace RVO12 Krásný Život (Modernizace RVO rekonstrukce vnitřních částí, tj. vnitřní elektroinstalace bude demontována, zachována bude obvodová skříň, tato skříň bude osazena novým vybavením (kabeláž, stykač, podružné jističe, svorkovnice, hlavní jistič, vydrátování elektroměru dle připojovacích podmínek, světelné čidlo, astrohodiny). Nutné dodržet IP krytí.**</t>
  </si>
  <si>
    <t>Modernizace RVO13 U Pivovaru (Modernizace RVO rekonstrukce vnitřních částí, tj. vnitřní elektroinstalace bude demontována, zachována bude obvodová skříň, tato skříň bude osazena novým vybavením (kabeláž, stykač, podružné jističe, svorkovnice, hlavní jistič, vydrátování elektroměru dle připojovacích podmínek, světelné čidlo, astrohodiny). Nutné dodržet IP krytí.**</t>
  </si>
  <si>
    <t>Modernizace RVO14 Na Ligruse (Modernizace RVO rekonstrukce vnitřních částí, tj. vnitřní elektroinstalace bude demontována, zachována bude obvodová skříň, tato skříň bude osazena novým vybavením (kabeláž, stykač, podružné jističe, svorkovnice, hlavní jistič, vydrátování elektroměru dle připojovacích podmínek, světelné čidlo, astrohodiny). Nutné dodržet IP krytí.**</t>
  </si>
  <si>
    <t>Modernizace RVO18 Za Poštou (Modernizace RVO rekonstrukce vnitřních částí, tj. vnitřní elektroinstalace bude demontována, zachována bude obvodová skříň, tato skříň bude osazena novým vybavením (kabeláž, stykač, podružné jističe, svorkovnice, hlavní jistič, vydrátování elektroměru dle připojovacích podmínek, světelné čidlo, astrohodiny). Nutné dodržet IP krytí.**</t>
  </si>
  <si>
    <t>Modernizace RVO21 Příbramská (Modernizace RVO rekonstrukce vnitřních částí, tj. vnitřní elektroinstalace bude demontována, zachována bude obvodová skříň, tato skříň bude osazena novým vybavením (kabeláž, stykač, podružné jističe, svorkovnice, hlavní jistič, vydrátování elektroměru dle připojovacích podmínek, světelné čidlo, astrohodiny). Nutné dodržet IP krytí.**</t>
  </si>
  <si>
    <t>Přezbrojení RVO - charakteristika jističů typu C</t>
  </si>
  <si>
    <t>Plošina</t>
  </si>
  <si>
    <t>hod</t>
  </si>
  <si>
    <t xml:space="preserve">Montáž svítidla VO </t>
  </si>
  <si>
    <t>Demontáž svítidla VO</t>
  </si>
  <si>
    <t>Stavební dozor zhotovitele</t>
  </si>
  <si>
    <t>m</t>
  </si>
  <si>
    <t>1.19</t>
  </si>
  <si>
    <t>Stožár 8m + 0,5 m výložník rovný (výložník, elektrovýzbroj stožáru, svorkovnice, 
napojení na stávající rozvody, stožár, stožárové pouzdro, napojení na stávající rozvody)</t>
  </si>
  <si>
    <t>Stožár 8m + 1,5 m obloukový výložník (výložník, elektrovýzbroj stožáru, svorkovnice, 
napojení na stávající rozvody, stožár, stožárové pouzdro, napojení na stávající rozvody)</t>
  </si>
  <si>
    <t>Stožár 6m + redukce  (výložník, elektrovýzbroj stožáru, svorkovnice, 
napojení na stávající rozvody, stožár, stožárové pouzdro, napojení na stávající rozvody)</t>
  </si>
  <si>
    <t>Stožár 5m + redukce  (výložník, elektrovýzbroj stožáru, svorkovnice, 
napojení na stávající rozvody, stožár, stožárové pouzdro, napojení na stávající rozvody)</t>
  </si>
  <si>
    <t>Úpravy RVO</t>
  </si>
  <si>
    <t>1.20</t>
  </si>
  <si>
    <t>1.21</t>
  </si>
  <si>
    <t>2.6</t>
  </si>
  <si>
    <t>2.7</t>
  </si>
  <si>
    <t>2.8</t>
  </si>
  <si>
    <t>2.9</t>
  </si>
  <si>
    <t>2.10</t>
  </si>
  <si>
    <t>Demontáž a montáž příslušenství stožáru (dopravní značení, rozhlasy, …)</t>
  </si>
  <si>
    <t>Montáž svodového kabelu</t>
  </si>
  <si>
    <t>Zádlažby v asfaltu</t>
  </si>
  <si>
    <t>m2</t>
  </si>
  <si>
    <t>Výměna stožáru 8m (demontáž stávající stožáru a likvidace, napojení na stávající rozvody, 
likvidace starého betonového základu, zhotovení nového stožárového základu, pouzdra, montáž stožáru, montáž výložníku, rozvody uvnitř stožáru)*</t>
  </si>
  <si>
    <t>Výměna stožáru 6m (demontáž stávající stožáru a likvidace, napojení na stávající rozvody, 
likvidace starého betonového základu, zhotovení nového stožárového základu, pouzdra, montáž stožáru, montáž redukce, rozvody uvnitř stožáru)*</t>
  </si>
  <si>
    <t>Výměna stožáru 5m (demontáž stávající stožáru a likvidace, napojení na stávající rozvody, 
likvidace starého betonového základu, zhotovení nového stožárového základu, pouzdra, montáž stožáru, montáž redukce, rozvody uvnitř stožáru)*</t>
  </si>
  <si>
    <t>POLOŽKOVÝ ROZPOČET STAVBY</t>
  </si>
  <si>
    <t>Objednatel</t>
  </si>
  <si>
    <t>Zhotovitel</t>
  </si>
  <si>
    <t>Rozpis ceny</t>
  </si>
  <si>
    <t>Hlavní stavební materiál</t>
  </si>
  <si>
    <t>Ostatní náklady</t>
  </si>
  <si>
    <t xml:space="preserve"> VRN</t>
  </si>
  <si>
    <t>Celkem</t>
  </si>
  <si>
    <t>Rekapitulace daní</t>
  </si>
  <si>
    <t>Základ pro sníženou DPH</t>
  </si>
  <si>
    <t>15 %</t>
  </si>
  <si>
    <t>Snížená DPH</t>
  </si>
  <si>
    <t>Základ pro základní DPH</t>
  </si>
  <si>
    <t>21 %</t>
  </si>
  <si>
    <t>Základní DPH</t>
  </si>
  <si>
    <t>Zaokrouhlení</t>
  </si>
  <si>
    <t>Cena celkem s DPH</t>
  </si>
  <si>
    <t>V</t>
  </si>
  <si>
    <t>Za zhotovitele</t>
  </si>
  <si>
    <t>Za objednatele</t>
  </si>
  <si>
    <t>Rekonstrukce veřejného osvětlení města Dobříš - 2.etapa</t>
  </si>
  <si>
    <t>Město Dobříš</t>
  </si>
  <si>
    <t>Mírové náměstí 119</t>
  </si>
  <si>
    <t>263 01 Dobříš</t>
  </si>
  <si>
    <t>IČ: 00242098</t>
  </si>
  <si>
    <t>V Dobříši</t>
  </si>
  <si>
    <t>1.22</t>
  </si>
  <si>
    <t>Svítidlo pro situaci 1 - svítidla JIPOL, VENERE/S3, max. 63W</t>
  </si>
  <si>
    <t>Stožár 7,5m designový, černý + obloukový výložník jednoramenný (výložník, elektrovýzbroj stožáru, svorkovnice, napojení na stávající rozvody, stožár, stožárové pouzdro, napojení na stávající rozvody) - viz standardy, příloha č. 2, str. 4</t>
  </si>
  <si>
    <t>1.23</t>
  </si>
  <si>
    <t>Svodový kabel CYKY-J 3x1,5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</si>
</sst>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0">
    <font>
      <sz val="11"/>
      <color theme="1"/>
      <name val="Calibri"/>
      <family val="2"/>
      <scheme val="minor"/>
    </font>
    <font>
      <sz val="10"/>
      <name val="Arial"/>
      <family val="2"/>
    </font>
    <font>
      <sz val="8"/>
      <name val="Calibri"/>
      <family val="2"/>
      <scheme val="minor"/>
    </font>
    <font>
      <b/>
      <sz val="11"/>
      <color theme="1"/>
      <name val="Calibri"/>
      <family val="2"/>
      <scheme val="minor"/>
    </font>
    <font>
      <sz val="11"/>
      <color indexed="8"/>
      <name val="Calibri"/>
      <family val="2"/>
    </font>
    <font>
      <b/>
      <sz val="12"/>
      <color theme="1"/>
      <name val="Calibri"/>
      <family val="2"/>
      <scheme val="minor"/>
    </font>
    <font>
      <b/>
      <sz val="14"/>
      <color theme="1"/>
      <name val="Calibri"/>
      <family val="2"/>
      <scheme val="minor"/>
    </font>
    <font>
      <b/>
      <sz val="16"/>
      <color theme="1"/>
      <name val="Calibri"/>
      <family val="2"/>
      <scheme val="minor"/>
    </font>
    <font>
      <b/>
      <sz val="14"/>
      <color rgb="FF0070C0"/>
      <name val="Calibri"/>
      <family val="2"/>
      <scheme val="minor"/>
    </font>
    <font>
      <sz val="12"/>
      <color theme="1"/>
      <name val="Calibri"/>
      <family val="2"/>
      <scheme val="minor"/>
    </font>
  </fonts>
  <fills count="5">
    <fill>
      <patternFill/>
    </fill>
    <fill>
      <patternFill patternType="gray125"/>
    </fill>
    <fill>
      <patternFill patternType="solid">
        <fgColor rgb="FF00B0F0"/>
        <bgColor indexed="64"/>
      </patternFill>
    </fill>
    <fill>
      <patternFill patternType="solid">
        <fgColor theme="0"/>
        <bgColor indexed="64"/>
      </patternFill>
    </fill>
    <fill>
      <patternFill patternType="solid">
        <fgColor theme="0" tint="-0.24997000396251678"/>
        <bgColor indexed="64"/>
      </patternFill>
    </fill>
  </fills>
  <borders count="41">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style="medium"/>
      <right style="thin"/>
      <top style="thin"/>
      <bottom style="thin"/>
    </border>
    <border>
      <left style="thin"/>
      <right style="medium"/>
      <top style="thin"/>
      <bottom style="thin"/>
    </border>
    <border>
      <left style="thin"/>
      <right style="medium"/>
      <top/>
      <bottom style="thin"/>
    </border>
    <border>
      <left style="thin"/>
      <right style="thin"/>
      <top/>
      <bottom/>
    </border>
    <border>
      <left style="thin"/>
      <right style="medium"/>
      <top style="medium"/>
      <bottom style="medium"/>
    </border>
    <border>
      <left style="medium"/>
      <right style="thin"/>
      <top style="medium"/>
      <bottom style="medium"/>
    </border>
    <border>
      <left style="medium"/>
      <right/>
      <top style="medium"/>
      <bottom/>
    </border>
    <border>
      <left style="medium"/>
      <right style="thin"/>
      <top style="medium"/>
      <bottom/>
    </border>
    <border>
      <left style="thin"/>
      <right style="thin"/>
      <top style="medium"/>
      <bottom/>
    </border>
    <border>
      <left style="thin"/>
      <right style="medium"/>
      <top style="medium"/>
      <bottom/>
    </border>
    <border>
      <left style="medium"/>
      <right/>
      <top/>
      <bottom style="medium"/>
    </border>
    <border>
      <left/>
      <right/>
      <top/>
      <bottom style="medium"/>
    </border>
    <border>
      <left style="thin"/>
      <right style="thin"/>
      <top/>
      <bottom style="medium"/>
    </border>
    <border>
      <left style="thin"/>
      <right style="medium"/>
      <top/>
      <bottom style="medium"/>
    </border>
    <border>
      <left style="medium"/>
      <right style="thin"/>
      <top style="thin"/>
      <bottom/>
    </border>
    <border>
      <left style="thin"/>
      <right style="medium"/>
      <top style="thin"/>
      <bottom/>
    </border>
    <border>
      <left/>
      <right style="medium"/>
      <top style="thin"/>
      <bottom style="thin"/>
    </border>
    <border>
      <left style="medium"/>
      <right style="thin"/>
      <top/>
      <bottom style="thin"/>
    </border>
    <border>
      <left/>
      <right/>
      <top/>
      <bottom style="thin"/>
    </border>
    <border>
      <left/>
      <right/>
      <top style="thin"/>
      <bottom style="thin"/>
    </border>
    <border>
      <left/>
      <right/>
      <top style="thin"/>
      <bottom/>
    </border>
    <border>
      <left style="thin"/>
      <right/>
      <top/>
      <bottom/>
    </border>
    <border>
      <left style="thin"/>
      <right/>
      <top/>
      <bottom style="thin"/>
    </border>
    <border>
      <left/>
      <right style="thin"/>
      <top/>
      <bottom/>
    </border>
    <border>
      <left/>
      <right style="thin"/>
      <top/>
      <bottom style="thin"/>
    </border>
    <border>
      <left style="thin"/>
      <right/>
      <top style="thin"/>
      <bottom/>
    </border>
    <border>
      <left/>
      <right style="thin"/>
      <top style="thin"/>
      <bottom/>
    </border>
    <border>
      <left style="thin"/>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0" fillId="0" borderId="0">
      <alignment/>
      <protection/>
    </xf>
    <xf numFmtId="0" fontId="0" fillId="0" borderId="0">
      <alignment/>
      <protection/>
    </xf>
  </cellStyleXfs>
  <cellXfs count="141">
    <xf numFmtId="0" fontId="0" fillId="0" borderId="0" xfId="0"/>
    <xf numFmtId="49" fontId="0" fillId="0" borderId="0" xfId="0" applyNumberFormat="1"/>
    <xf numFmtId="0" fontId="0" fillId="0" borderId="1" xfId="0" applyBorder="1"/>
    <xf numFmtId="0" fontId="0" fillId="2" borderId="0" xfId="0" applyFill="1"/>
    <xf numFmtId="0" fontId="0" fillId="0" borderId="1" xfId="0" applyBorder="1" applyAlignment="1">
      <alignment horizontal="center"/>
    </xf>
    <xf numFmtId="0" fontId="0" fillId="0" borderId="2" xfId="0" applyBorder="1"/>
    <xf numFmtId="0" fontId="0" fillId="0" borderId="3" xfId="0" applyBorder="1"/>
    <xf numFmtId="0" fontId="0" fillId="0" borderId="3" xfId="0" applyBorder="1" applyAlignment="1">
      <alignment horizontal="center"/>
    </xf>
    <xf numFmtId="0" fontId="0" fillId="2" borderId="4" xfId="0" applyFill="1" applyBorder="1"/>
    <xf numFmtId="49" fontId="0" fillId="0" borderId="5" xfId="0" applyNumberFormat="1" applyBorder="1"/>
    <xf numFmtId="0" fontId="0" fillId="0" borderId="6" xfId="0" applyBorder="1"/>
    <xf numFmtId="0" fontId="0" fillId="0" borderId="7" xfId="0" applyBorder="1"/>
    <xf numFmtId="49" fontId="0" fillId="0" borderId="8" xfId="0" applyNumberFormat="1" applyBorder="1"/>
    <xf numFmtId="0" fontId="0" fillId="0" borderId="9" xfId="0" applyBorder="1"/>
    <xf numFmtId="0" fontId="0" fillId="0" borderId="10" xfId="0" applyBorder="1"/>
    <xf numFmtId="164" fontId="0" fillId="2" borderId="4" xfId="0" applyNumberFormat="1" applyFill="1" applyBorder="1"/>
    <xf numFmtId="0" fontId="0" fillId="0" borderId="2" xfId="0" applyBorder="1" applyAlignment="1">
      <alignment horizontal="center"/>
    </xf>
    <xf numFmtId="49" fontId="0" fillId="2" borderId="11" xfId="0" applyNumberFormat="1" applyFill="1" applyBorder="1"/>
    <xf numFmtId="0" fontId="0" fillId="2" borderId="12" xfId="0" applyFill="1" applyBorder="1"/>
    <xf numFmtId="0" fontId="0" fillId="0" borderId="5" xfId="0" applyBorder="1"/>
    <xf numFmtId="0" fontId="0" fillId="0" borderId="13" xfId="0" applyBorder="1"/>
    <xf numFmtId="0" fontId="0" fillId="0" borderId="8" xfId="0" applyBorder="1"/>
    <xf numFmtId="164" fontId="0" fillId="0" borderId="1" xfId="0" applyNumberFormat="1" applyBorder="1"/>
    <xf numFmtId="164" fontId="0" fillId="0" borderId="14" xfId="0" applyNumberFormat="1" applyBorder="1"/>
    <xf numFmtId="0" fontId="0" fillId="0" borderId="15" xfId="0" applyBorder="1"/>
    <xf numFmtId="164" fontId="0" fillId="3" borderId="1" xfId="0" applyNumberFormat="1" applyFill="1" applyBorder="1"/>
    <xf numFmtId="9" fontId="0" fillId="0" borderId="1" xfId="0" applyNumberFormat="1" applyBorder="1"/>
    <xf numFmtId="0" fontId="0" fillId="0" borderId="16" xfId="0" applyBorder="1" applyAlignment="1">
      <alignment horizontal="center"/>
    </xf>
    <xf numFmtId="164" fontId="0" fillId="2" borderId="17" xfId="0" applyNumberFormat="1" applyFill="1" applyBorder="1"/>
    <xf numFmtId="9" fontId="0" fillId="0" borderId="9" xfId="0" applyNumberFormat="1" applyBorder="1"/>
    <xf numFmtId="0" fontId="3" fillId="0" borderId="18" xfId="0" applyFont="1" applyBorder="1"/>
    <xf numFmtId="0" fontId="3" fillId="0" borderId="4" xfId="0" applyFont="1" applyBorder="1"/>
    <xf numFmtId="164" fontId="3" fillId="0" borderId="4" xfId="0" applyNumberFormat="1" applyFont="1" applyBorder="1"/>
    <xf numFmtId="164" fontId="3" fillId="0" borderId="17" xfId="0" applyNumberFormat="1" applyFont="1" applyBorder="1"/>
    <xf numFmtId="164" fontId="0" fillId="3" borderId="14" xfId="0" applyNumberFormat="1" applyFill="1" applyBorder="1"/>
    <xf numFmtId="0" fontId="0" fillId="0" borderId="1" xfId="0" applyBorder="1" applyAlignment="1">
      <alignment horizontal="right"/>
    </xf>
    <xf numFmtId="0" fontId="0" fillId="2" borderId="11" xfId="0" applyFill="1" applyBorder="1"/>
    <xf numFmtId="0" fontId="0" fillId="2" borderId="18" xfId="0" applyFill="1" applyBorder="1"/>
    <xf numFmtId="0" fontId="0" fillId="3" borderId="1" xfId="0" applyFill="1" applyBorder="1" applyAlignment="1">
      <alignment wrapText="1"/>
    </xf>
    <xf numFmtId="164" fontId="0" fillId="0" borderId="0" xfId="0" applyNumberFormat="1"/>
    <xf numFmtId="0" fontId="3" fillId="0" borderId="3" xfId="0" applyFont="1" applyBorder="1"/>
    <xf numFmtId="0" fontId="0" fillId="3" borderId="2" xfId="0" applyFill="1" applyBorder="1" applyAlignment="1">
      <alignment wrapText="1"/>
    </xf>
    <xf numFmtId="0" fontId="5" fillId="0" borderId="0" xfId="0" applyFont="1"/>
    <xf numFmtId="0" fontId="0" fillId="3" borderId="1" xfId="0" applyFill="1" applyBorder="1"/>
    <xf numFmtId="0" fontId="0" fillId="0" borderId="1" xfId="0" applyFont="1" applyBorder="1"/>
    <xf numFmtId="0" fontId="0" fillId="0" borderId="1" xfId="0" applyBorder="1" applyAlignment="1">
      <alignment wrapText="1"/>
    </xf>
    <xf numFmtId="0" fontId="0" fillId="0" borderId="2" xfId="0" applyBorder="1" applyAlignment="1">
      <alignment wrapText="1"/>
    </xf>
    <xf numFmtId="49" fontId="0" fillId="2" borderId="19" xfId="0" applyNumberFormat="1" applyFill="1" applyBorder="1"/>
    <xf numFmtId="0" fontId="0" fillId="2" borderId="20" xfId="0" applyFill="1" applyBorder="1"/>
    <xf numFmtId="0" fontId="0" fillId="2" borderId="21" xfId="0" applyFill="1" applyBorder="1"/>
    <xf numFmtId="164" fontId="0" fillId="2" borderId="21" xfId="0" applyNumberFormat="1" applyFill="1" applyBorder="1"/>
    <xf numFmtId="164" fontId="0" fillId="2" borderId="22" xfId="0" applyNumberFormat="1" applyFill="1" applyBorder="1"/>
    <xf numFmtId="49" fontId="0" fillId="2" borderId="23" xfId="0" applyNumberFormat="1" applyFill="1" applyBorder="1"/>
    <xf numFmtId="0" fontId="0" fillId="2" borderId="23" xfId="0" applyFill="1" applyBorder="1"/>
    <xf numFmtId="0" fontId="0" fillId="2" borderId="24" xfId="0" applyFill="1" applyBorder="1"/>
    <xf numFmtId="164" fontId="0" fillId="2" borderId="25" xfId="0" applyNumberFormat="1" applyFill="1" applyBorder="1"/>
    <xf numFmtId="164" fontId="0" fillId="2" borderId="26" xfId="0" applyNumberFormat="1" applyFill="1" applyBorder="1"/>
    <xf numFmtId="0" fontId="0" fillId="0" borderId="6" xfId="0" applyBorder="1" applyAlignment="1">
      <alignment horizontal="center"/>
    </xf>
    <xf numFmtId="0" fontId="0" fillId="0" borderId="7" xfId="0" applyBorder="1" applyAlignment="1">
      <alignment horizontal="center"/>
    </xf>
    <xf numFmtId="49" fontId="0" fillId="0" borderId="13" xfId="0" applyNumberFormat="1" applyBorder="1"/>
    <xf numFmtId="0" fontId="0" fillId="0" borderId="14"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0" fillId="0" borderId="27" xfId="0" applyNumberFormat="1" applyBorder="1"/>
    <xf numFmtId="0" fontId="0" fillId="0" borderId="28" xfId="0" applyBorder="1" applyAlignment="1">
      <alignment horizontal="center"/>
    </xf>
    <xf numFmtId="0" fontId="0" fillId="0" borderId="29" xfId="0" applyBorder="1" applyAlignment="1">
      <alignment horizontal="center"/>
    </xf>
    <xf numFmtId="0" fontId="0" fillId="0" borderId="14" xfId="0" applyBorder="1" applyAlignment="1">
      <alignment horizontal="right"/>
    </xf>
    <xf numFmtId="0" fontId="0" fillId="0" borderId="29" xfId="0" applyBorder="1" applyAlignment="1">
      <alignment horizontal="right"/>
    </xf>
    <xf numFmtId="9" fontId="0" fillId="0" borderId="0" xfId="0" applyNumberFormat="1"/>
    <xf numFmtId="164" fontId="0" fillId="3" borderId="9" xfId="0" applyNumberFormat="1" applyFill="1" applyBorder="1"/>
    <xf numFmtId="164" fontId="0" fillId="3" borderId="10" xfId="0" applyNumberFormat="1" applyFill="1" applyBorder="1"/>
    <xf numFmtId="49" fontId="0" fillId="0" borderId="30" xfId="0" applyNumberFormat="1" applyBorder="1"/>
    <xf numFmtId="0" fontId="0" fillId="0" borderId="15" xfId="0" applyBorder="1" applyAlignment="1">
      <alignment horizontal="center"/>
    </xf>
    <xf numFmtId="0" fontId="0" fillId="0" borderId="28" xfId="0" applyBorder="1"/>
    <xf numFmtId="0" fontId="0" fillId="0" borderId="25" xfId="0" applyBorder="1"/>
    <xf numFmtId="0" fontId="0" fillId="0" borderId="9" xfId="0" applyBorder="1" applyAlignment="1">
      <alignment horizontal="right"/>
    </xf>
    <xf numFmtId="0" fontId="0" fillId="0" borderId="26" xfId="0" applyBorder="1" applyAlignment="1">
      <alignment horizontal="center"/>
    </xf>
    <xf numFmtId="0" fontId="0" fillId="0" borderId="0" xfId="21">
      <alignment/>
      <protection/>
    </xf>
    <xf numFmtId="0" fontId="6" fillId="0" borderId="0" xfId="22" applyFont="1" applyAlignment="1">
      <alignment horizontal="center" vertical="center"/>
      <protection/>
    </xf>
    <xf numFmtId="0" fontId="7" fillId="0" borderId="0" xfId="0" applyFont="1"/>
    <xf numFmtId="0" fontId="8" fillId="0" borderId="0" xfId="22" applyFont="1" applyAlignment="1">
      <alignment horizontal="center" vertical="center"/>
      <protection/>
    </xf>
    <xf numFmtId="0" fontId="9" fillId="0" borderId="0" xfId="22" applyFont="1" applyAlignment="1">
      <alignment vertical="center"/>
      <protection/>
    </xf>
    <xf numFmtId="0" fontId="5" fillId="0" borderId="31" xfId="22" applyFont="1" applyBorder="1" applyAlignment="1">
      <alignment vertical="center"/>
      <protection/>
    </xf>
    <xf numFmtId="0" fontId="9" fillId="0" borderId="31" xfId="22" applyFont="1" applyBorder="1" applyAlignment="1">
      <alignment vertical="center"/>
      <protection/>
    </xf>
    <xf numFmtId="0" fontId="5" fillId="0" borderId="0" xfId="22" applyFont="1" applyAlignment="1">
      <alignment vertical="center"/>
      <protection/>
    </xf>
    <xf numFmtId="0" fontId="9" fillId="0" borderId="31" xfId="22" applyFont="1" applyBorder="1" applyAlignment="1">
      <alignment horizontal="left" vertical="center"/>
      <protection/>
    </xf>
    <xf numFmtId="0" fontId="9" fillId="0" borderId="32" xfId="22" applyFont="1" applyBorder="1" applyAlignment="1">
      <alignment vertical="center"/>
      <protection/>
    </xf>
    <xf numFmtId="0" fontId="9" fillId="0" borderId="32" xfId="22" applyFont="1" applyBorder="1" applyAlignment="1">
      <alignment horizontal="left" vertical="center"/>
      <protection/>
    </xf>
    <xf numFmtId="4" fontId="9" fillId="0" borderId="0" xfId="22" applyNumberFormat="1" applyFont="1" applyAlignment="1">
      <alignment vertical="center"/>
      <protection/>
    </xf>
    <xf numFmtId="0" fontId="9" fillId="0" borderId="33" xfId="22" applyFont="1" applyBorder="1" applyAlignment="1">
      <alignment vertical="center"/>
      <protection/>
    </xf>
    <xf numFmtId="49" fontId="0" fillId="0" borderId="1" xfId="0" applyNumberFormat="1" applyBorder="1"/>
    <xf numFmtId="0" fontId="5" fillId="4" borderId="34" xfId="22" applyFont="1" applyFill="1" applyBorder="1" applyAlignment="1">
      <alignment horizontal="left" vertical="center"/>
      <protection/>
    </xf>
    <xf numFmtId="0" fontId="5" fillId="4" borderId="0" xfId="22" applyFont="1" applyFill="1" applyAlignment="1">
      <alignment horizontal="left" vertical="center"/>
      <protection/>
    </xf>
    <xf numFmtId="0" fontId="5" fillId="4" borderId="35" xfId="22" applyFont="1" applyFill="1" applyBorder="1" applyAlignment="1">
      <alignment horizontal="left" vertical="center"/>
      <protection/>
    </xf>
    <xf numFmtId="0" fontId="5" fillId="4" borderId="31" xfId="22" applyFont="1" applyFill="1" applyBorder="1" applyAlignment="1">
      <alignment horizontal="left" vertical="center"/>
      <protection/>
    </xf>
    <xf numFmtId="4" fontId="5" fillId="4" borderId="0" xfId="22" applyNumberFormat="1" applyFont="1" applyFill="1" applyAlignment="1">
      <alignment horizontal="right" vertical="center"/>
      <protection/>
    </xf>
    <xf numFmtId="4" fontId="5" fillId="4" borderId="31" xfId="22" applyNumberFormat="1" applyFont="1" applyFill="1" applyBorder="1" applyAlignment="1">
      <alignment horizontal="right" vertical="center"/>
      <protection/>
    </xf>
    <xf numFmtId="0" fontId="5" fillId="4" borderId="0" xfId="22" applyFont="1" applyFill="1" applyAlignment="1">
      <alignment horizontal="center" vertical="center"/>
      <protection/>
    </xf>
    <xf numFmtId="0" fontId="5" fillId="4" borderId="36" xfId="22" applyFont="1" applyFill="1" applyBorder="1" applyAlignment="1">
      <alignment horizontal="center" vertical="center"/>
      <protection/>
    </xf>
    <xf numFmtId="0" fontId="5" fillId="4" borderId="31" xfId="22" applyFont="1" applyFill="1" applyBorder="1" applyAlignment="1">
      <alignment horizontal="center" vertical="center"/>
      <protection/>
    </xf>
    <xf numFmtId="0" fontId="5" fillId="4" borderId="37" xfId="22" applyFont="1" applyFill="1" applyBorder="1" applyAlignment="1">
      <alignment horizontal="center" vertical="center"/>
      <protection/>
    </xf>
    <xf numFmtId="0" fontId="9" fillId="0" borderId="1" xfId="22" applyFont="1" applyBorder="1" applyAlignment="1">
      <alignment horizontal="left" vertical="center"/>
      <protection/>
    </xf>
    <xf numFmtId="0" fontId="9" fillId="0" borderId="2" xfId="22" applyFont="1" applyBorder="1" applyAlignment="1">
      <alignment horizontal="left" vertical="center"/>
      <protection/>
    </xf>
    <xf numFmtId="49" fontId="9" fillId="0" borderId="1" xfId="22" applyNumberFormat="1" applyFont="1" applyBorder="1" applyAlignment="1">
      <alignment horizontal="center" vertical="center"/>
      <protection/>
    </xf>
    <xf numFmtId="49" fontId="9" fillId="0" borderId="2" xfId="22" applyNumberFormat="1" applyFont="1" applyBorder="1" applyAlignment="1">
      <alignment horizontal="center" vertical="center"/>
      <protection/>
    </xf>
    <xf numFmtId="4" fontId="9" fillId="0" borderId="38" xfId="22" applyNumberFormat="1" applyFont="1" applyBorder="1" applyAlignment="1">
      <alignment horizontal="right" vertical="center"/>
      <protection/>
    </xf>
    <xf numFmtId="4" fontId="9" fillId="0" borderId="33" xfId="22" applyNumberFormat="1" applyFont="1" applyBorder="1" applyAlignment="1">
      <alignment horizontal="right" vertical="center"/>
      <protection/>
    </xf>
    <xf numFmtId="4" fontId="9" fillId="0" borderId="34" xfId="22" applyNumberFormat="1" applyFont="1" applyBorder="1" applyAlignment="1">
      <alignment horizontal="right" vertical="center"/>
      <protection/>
    </xf>
    <xf numFmtId="4" fontId="9" fillId="0" borderId="0" xfId="22" applyNumberFormat="1" applyFont="1" applyAlignment="1">
      <alignment horizontal="right" vertical="center"/>
      <protection/>
    </xf>
    <xf numFmtId="0" fontId="9" fillId="0" borderId="33" xfId="22" applyFont="1" applyBorder="1" applyAlignment="1">
      <alignment horizontal="center" vertical="center"/>
      <protection/>
    </xf>
    <xf numFmtId="0" fontId="9" fillId="0" borderId="39" xfId="22" applyFont="1" applyBorder="1" applyAlignment="1">
      <alignment horizontal="center" vertical="center"/>
      <protection/>
    </xf>
    <xf numFmtId="0" fontId="9" fillId="0" borderId="0" xfId="22" applyFont="1" applyAlignment="1">
      <alignment horizontal="center" vertical="center"/>
      <protection/>
    </xf>
    <xf numFmtId="0" fontId="9" fillId="0" borderId="36" xfId="22" applyFont="1" applyBorder="1" applyAlignment="1">
      <alignment horizontal="center" vertical="center"/>
      <protection/>
    </xf>
    <xf numFmtId="0" fontId="9" fillId="0" borderId="38" xfId="22" applyFont="1" applyBorder="1" applyAlignment="1">
      <alignment horizontal="left" vertical="center"/>
      <protection/>
    </xf>
    <xf numFmtId="0" fontId="9" fillId="0" borderId="33" xfId="22" applyFont="1" applyBorder="1" applyAlignment="1">
      <alignment horizontal="left" vertical="center"/>
      <protection/>
    </xf>
    <xf numFmtId="0" fontId="9" fillId="0" borderId="35" xfId="22" applyFont="1" applyBorder="1" applyAlignment="1">
      <alignment horizontal="left" vertical="center"/>
      <protection/>
    </xf>
    <xf numFmtId="0" fontId="9" fillId="0" borderId="31" xfId="22" applyFont="1" applyBorder="1" applyAlignment="1">
      <alignment horizontal="left" vertical="center"/>
      <protection/>
    </xf>
    <xf numFmtId="49" fontId="9" fillId="0" borderId="33" xfId="22" applyNumberFormat="1" applyFont="1" applyBorder="1" applyAlignment="1">
      <alignment horizontal="center" vertical="center"/>
      <protection/>
    </xf>
    <xf numFmtId="49" fontId="9" fillId="0" borderId="31" xfId="22" applyNumberFormat="1" applyFont="1" applyBorder="1" applyAlignment="1">
      <alignment horizontal="center" vertical="center"/>
      <protection/>
    </xf>
    <xf numFmtId="4" fontId="9" fillId="0" borderId="31" xfId="22" applyNumberFormat="1" applyFont="1" applyBorder="1" applyAlignment="1">
      <alignment horizontal="right" vertical="center"/>
      <protection/>
    </xf>
    <xf numFmtId="0" fontId="9" fillId="0" borderId="31" xfId="22" applyFont="1" applyBorder="1" applyAlignment="1">
      <alignment horizontal="center" vertical="center"/>
      <protection/>
    </xf>
    <xf numFmtId="0" fontId="9" fillId="0" borderId="37" xfId="22" applyFont="1" applyBorder="1" applyAlignment="1">
      <alignment horizontal="center" vertical="center"/>
      <protection/>
    </xf>
    <xf numFmtId="4" fontId="9" fillId="0" borderId="35" xfId="22" applyNumberFormat="1" applyFont="1" applyBorder="1" applyAlignment="1">
      <alignment horizontal="right" vertical="center"/>
      <protection/>
    </xf>
    <xf numFmtId="0" fontId="5" fillId="0" borderId="1" xfId="22" applyFont="1" applyBorder="1" applyAlignment="1">
      <alignment horizontal="left" vertical="center"/>
      <protection/>
    </xf>
    <xf numFmtId="4" fontId="5" fillId="0" borderId="38" xfId="22" applyNumberFormat="1" applyFont="1" applyBorder="1" applyAlignment="1">
      <alignment horizontal="right" vertical="center"/>
      <protection/>
    </xf>
    <xf numFmtId="4" fontId="5" fillId="0" borderId="33" xfId="22" applyNumberFormat="1" applyFont="1" applyBorder="1" applyAlignment="1">
      <alignment horizontal="right" vertical="center"/>
      <protection/>
    </xf>
    <xf numFmtId="4" fontId="5" fillId="0" borderId="35" xfId="22" applyNumberFormat="1" applyFont="1" applyBorder="1" applyAlignment="1">
      <alignment horizontal="right" vertical="center"/>
      <protection/>
    </xf>
    <xf numFmtId="4" fontId="5" fillId="0" borderId="31" xfId="22" applyNumberFormat="1" applyFont="1" applyBorder="1" applyAlignment="1">
      <alignment horizontal="right" vertical="center"/>
      <protection/>
    </xf>
    <xf numFmtId="0" fontId="5" fillId="0" borderId="33" xfId="22" applyFont="1" applyBorder="1" applyAlignment="1">
      <alignment horizontal="center" vertical="center"/>
      <protection/>
    </xf>
    <xf numFmtId="0" fontId="5" fillId="0" borderId="39" xfId="22" applyFont="1" applyBorder="1" applyAlignment="1">
      <alignment horizontal="center" vertical="center"/>
      <protection/>
    </xf>
    <xf numFmtId="0" fontId="5" fillId="0" borderId="31" xfId="22" applyFont="1" applyBorder="1" applyAlignment="1">
      <alignment horizontal="center" vertical="center"/>
      <protection/>
    </xf>
    <xf numFmtId="0" fontId="5" fillId="0" borderId="37" xfId="22" applyFont="1" applyBorder="1" applyAlignment="1">
      <alignment horizontal="center" vertical="center"/>
      <protection/>
    </xf>
    <xf numFmtId="0" fontId="9" fillId="0" borderId="39" xfId="22" applyFont="1" applyBorder="1" applyAlignment="1">
      <alignment horizontal="left" vertical="center"/>
      <protection/>
    </xf>
    <xf numFmtId="0" fontId="9" fillId="0" borderId="37" xfId="22" applyFont="1" applyBorder="1" applyAlignment="1">
      <alignment horizontal="left" vertical="center"/>
      <protection/>
    </xf>
    <xf numFmtId="4" fontId="9" fillId="0" borderId="33" xfId="22" applyNumberFormat="1" applyFont="1" applyBorder="1" applyAlignment="1">
      <alignment horizontal="center" vertical="center"/>
      <protection/>
    </xf>
    <xf numFmtId="4" fontId="9" fillId="0" borderId="39" xfId="22" applyNumberFormat="1" applyFont="1" applyBorder="1" applyAlignment="1">
      <alignment horizontal="center" vertical="center"/>
      <protection/>
    </xf>
    <xf numFmtId="4" fontId="9" fillId="0" borderId="31" xfId="22" applyNumberFormat="1" applyFont="1" applyBorder="1" applyAlignment="1">
      <alignment horizontal="center" vertical="center"/>
      <protection/>
    </xf>
    <xf numFmtId="4" fontId="9" fillId="0" borderId="37" xfId="22" applyNumberFormat="1" applyFont="1" applyBorder="1" applyAlignment="1">
      <alignment horizontal="center" vertical="center"/>
      <protection/>
    </xf>
    <xf numFmtId="0" fontId="9" fillId="0" borderId="32" xfId="22" applyFont="1" applyBorder="1" applyAlignment="1">
      <alignment horizontal="left" vertical="center"/>
      <protection/>
    </xf>
    <xf numFmtId="0" fontId="9" fillId="0" borderId="40" xfId="22" applyFont="1" applyBorder="1" applyAlignment="1">
      <alignment horizontal="left" vertical="center"/>
      <protection/>
    </xf>
    <xf numFmtId="0" fontId="0" fillId="0" borderId="21" xfId="0" applyBorder="1"/>
  </cellXfs>
  <cellStyles count="9">
    <cellStyle name="Normal" xfId="0"/>
    <cellStyle name="Percent" xfId="15"/>
    <cellStyle name="Currency" xfId="16"/>
    <cellStyle name="Currency [0]" xfId="17"/>
    <cellStyle name="Comma" xfId="18"/>
    <cellStyle name="Comma [0]" xfId="19"/>
    <cellStyle name="Normální 2" xfId="20"/>
    <cellStyle name="Normální 4" xfId="21"/>
    <cellStyle name="Normální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370FF-2861-4DEB-9F6A-7A39F3BFC5B6}">
  <dimension ref="A1:X46"/>
  <sheetViews>
    <sheetView workbookViewId="0" topLeftCell="A3">
      <selection activeCell="AI26" sqref="AI26"/>
    </sheetView>
  </sheetViews>
  <sheetFormatPr defaultColWidth="9.140625" defaultRowHeight="15"/>
  <cols>
    <col min="1" max="24" width="3.57421875" style="0" customWidth="1"/>
  </cols>
  <sheetData>
    <row r="1" spans="2:24" ht="18.75">
      <c r="B1" s="77"/>
      <c r="C1" s="77"/>
      <c r="D1" s="77"/>
      <c r="E1" s="77"/>
      <c r="F1" s="77"/>
      <c r="G1" s="77"/>
      <c r="H1" s="77"/>
      <c r="I1" s="77"/>
      <c r="J1" s="77"/>
      <c r="K1" s="77"/>
      <c r="L1" s="77"/>
      <c r="M1" s="78" t="s">
        <v>147</v>
      </c>
      <c r="N1" s="77"/>
      <c r="O1" s="77"/>
      <c r="P1" s="77"/>
      <c r="Q1" s="77"/>
      <c r="R1" s="77"/>
      <c r="S1" s="77"/>
      <c r="T1" s="77"/>
      <c r="U1" s="77"/>
      <c r="V1" s="77"/>
      <c r="W1" s="77"/>
      <c r="X1" s="77"/>
    </row>
    <row r="2" spans="11:17" ht="21">
      <c r="K2" s="79"/>
      <c r="L2" s="79"/>
      <c r="M2" s="79"/>
      <c r="N2" s="79"/>
      <c r="O2" s="79"/>
      <c r="P2" s="79"/>
      <c r="Q2" s="79"/>
    </row>
    <row r="3" spans="2:24" ht="18.75">
      <c r="B3" s="77"/>
      <c r="C3" s="77"/>
      <c r="D3" s="77"/>
      <c r="E3" s="77"/>
      <c r="F3" s="77"/>
      <c r="G3" s="77"/>
      <c r="H3" s="77"/>
      <c r="I3" s="77"/>
      <c r="J3" s="77"/>
      <c r="K3" s="77"/>
      <c r="L3" s="77"/>
      <c r="M3" s="80" t="s">
        <v>167</v>
      </c>
      <c r="N3" s="77"/>
      <c r="O3" s="77"/>
      <c r="P3" s="77"/>
      <c r="Q3" s="77"/>
      <c r="R3" s="77"/>
      <c r="S3" s="77"/>
      <c r="T3" s="77"/>
      <c r="U3" s="77"/>
      <c r="V3" s="77"/>
      <c r="W3" s="77"/>
      <c r="X3" s="77"/>
    </row>
    <row r="4" spans="2:24" ht="18.75">
      <c r="B4" s="77"/>
      <c r="C4" s="77"/>
      <c r="D4" s="77"/>
      <c r="E4" s="77"/>
      <c r="F4" s="77"/>
      <c r="G4" s="77"/>
      <c r="H4" s="77"/>
      <c r="I4" s="77"/>
      <c r="J4" s="77"/>
      <c r="L4" s="81"/>
      <c r="M4" s="78"/>
      <c r="N4" s="77"/>
      <c r="O4" s="77"/>
      <c r="P4" s="77"/>
      <c r="Q4" s="77"/>
      <c r="R4" s="77"/>
      <c r="S4" s="77"/>
      <c r="T4" s="77"/>
      <c r="U4" s="77"/>
      <c r="V4" s="77"/>
      <c r="W4" s="77"/>
      <c r="X4" s="77"/>
    </row>
    <row r="5" spans="2:24" ht="15">
      <c r="B5" s="77"/>
      <c r="C5" s="77"/>
      <c r="D5" s="77"/>
      <c r="E5" s="77"/>
      <c r="F5" s="77"/>
      <c r="G5" s="77"/>
      <c r="H5" s="77"/>
      <c r="I5" s="77"/>
      <c r="J5" s="77"/>
      <c r="K5" s="77"/>
      <c r="L5" s="77"/>
      <c r="M5" s="77"/>
      <c r="N5" s="77"/>
      <c r="O5" s="77"/>
      <c r="P5" s="77"/>
      <c r="Q5" s="77"/>
      <c r="R5" s="77"/>
      <c r="S5" s="77"/>
      <c r="T5" s="77"/>
      <c r="U5" s="77"/>
      <c r="V5" s="77"/>
      <c r="W5" s="77"/>
      <c r="X5" s="77"/>
    </row>
    <row r="6" spans="2:24" ht="15.75">
      <c r="B6" s="77"/>
      <c r="C6" s="82" t="s">
        <v>148</v>
      </c>
      <c r="D6" s="83"/>
      <c r="E6" s="83"/>
      <c r="F6" s="83"/>
      <c r="G6" s="83"/>
      <c r="H6" s="77"/>
      <c r="I6" s="77"/>
      <c r="J6" s="77"/>
      <c r="K6" s="77"/>
      <c r="L6" s="77"/>
      <c r="M6" s="77"/>
      <c r="N6" s="77"/>
      <c r="O6" s="77"/>
      <c r="P6" s="77"/>
      <c r="Q6" s="77"/>
      <c r="R6" s="84" t="s">
        <v>149</v>
      </c>
      <c r="S6" s="77"/>
      <c r="T6" s="77"/>
      <c r="U6" s="77"/>
      <c r="V6" s="77"/>
      <c r="W6" s="77"/>
      <c r="X6" s="77"/>
    </row>
    <row r="7" spans="2:24" ht="15.75">
      <c r="B7" s="77"/>
      <c r="C7" s="83" t="s">
        <v>168</v>
      </c>
      <c r="D7" s="83"/>
      <c r="E7" s="83"/>
      <c r="F7" s="83"/>
      <c r="G7" s="83"/>
      <c r="H7" s="77"/>
      <c r="I7" s="77"/>
      <c r="J7" s="77"/>
      <c r="K7" s="77"/>
      <c r="L7" s="77"/>
      <c r="M7" s="77"/>
      <c r="N7" s="77"/>
      <c r="O7" s="77"/>
      <c r="P7" s="77"/>
      <c r="Q7" s="77"/>
      <c r="R7" s="85"/>
      <c r="S7" s="85"/>
      <c r="T7" s="85"/>
      <c r="U7" s="85"/>
      <c r="V7" s="85"/>
      <c r="W7" s="77"/>
      <c r="X7" s="77"/>
    </row>
    <row r="8" spans="2:24" ht="15.75">
      <c r="B8" s="77"/>
      <c r="C8" s="86" t="s">
        <v>169</v>
      </c>
      <c r="D8" s="86"/>
      <c r="E8" s="86"/>
      <c r="F8" s="86"/>
      <c r="G8" s="86"/>
      <c r="H8" s="77"/>
      <c r="I8" s="77"/>
      <c r="J8" s="77"/>
      <c r="K8" s="77"/>
      <c r="L8" s="77"/>
      <c r="M8" s="77"/>
      <c r="N8" s="77"/>
      <c r="O8" s="77"/>
      <c r="P8" s="77"/>
      <c r="Q8" s="77"/>
      <c r="R8" s="87"/>
      <c r="S8" s="87"/>
      <c r="T8" s="87"/>
      <c r="U8" s="87"/>
      <c r="V8" s="87"/>
      <c r="W8" s="77"/>
      <c r="X8" s="77"/>
    </row>
    <row r="9" spans="2:24" ht="15.75">
      <c r="B9" s="77"/>
      <c r="C9" s="86" t="s">
        <v>170</v>
      </c>
      <c r="D9" s="86"/>
      <c r="E9" s="86"/>
      <c r="F9" s="86"/>
      <c r="G9" s="86"/>
      <c r="H9" s="77"/>
      <c r="I9" s="77"/>
      <c r="J9" s="77"/>
      <c r="K9" s="77"/>
      <c r="L9" s="77"/>
      <c r="M9" s="77"/>
      <c r="N9" s="77"/>
      <c r="O9" s="77"/>
      <c r="P9" s="77"/>
      <c r="Q9" s="77"/>
      <c r="R9" s="87"/>
      <c r="S9" s="87"/>
      <c r="T9" s="87"/>
      <c r="U9" s="87"/>
      <c r="V9" s="87"/>
      <c r="W9" s="77"/>
      <c r="X9" s="77"/>
    </row>
    <row r="10" spans="2:24" ht="15.75">
      <c r="B10" s="77"/>
      <c r="C10" s="86" t="s">
        <v>171</v>
      </c>
      <c r="D10" s="86"/>
      <c r="E10" s="86"/>
      <c r="F10" s="86"/>
      <c r="G10" s="86"/>
      <c r="H10" s="77"/>
      <c r="I10" s="77"/>
      <c r="J10" s="77"/>
      <c r="K10" s="77"/>
      <c r="L10" s="77"/>
      <c r="M10" s="77"/>
      <c r="N10" s="77"/>
      <c r="O10" s="77"/>
      <c r="P10" s="77"/>
      <c r="Q10" s="77"/>
      <c r="R10" s="87"/>
      <c r="S10" s="87"/>
      <c r="T10" s="87"/>
      <c r="U10" s="87"/>
      <c r="V10" s="87"/>
      <c r="W10" s="77"/>
      <c r="X10" s="77"/>
    </row>
    <row r="11" spans="2:24" ht="15.75">
      <c r="B11" s="77"/>
      <c r="C11" s="86"/>
      <c r="D11" s="86"/>
      <c r="E11" s="86"/>
      <c r="F11" s="86"/>
      <c r="G11" s="86"/>
      <c r="H11" s="77"/>
      <c r="I11" s="77"/>
      <c r="J11" s="77"/>
      <c r="K11" s="77"/>
      <c r="L11" s="77"/>
      <c r="M11" s="77"/>
      <c r="N11" s="77"/>
      <c r="O11" s="77"/>
      <c r="P11" s="77"/>
      <c r="Q11" s="77"/>
      <c r="R11" s="138"/>
      <c r="S11" s="138"/>
      <c r="T11" s="138"/>
      <c r="U11" s="138"/>
      <c r="V11" s="138"/>
      <c r="W11" s="77"/>
      <c r="X11" s="77"/>
    </row>
    <row r="13" spans="2:24" ht="15.75">
      <c r="B13" s="84" t="s">
        <v>150</v>
      </c>
      <c r="C13" s="77"/>
      <c r="D13" s="77"/>
      <c r="E13" s="77"/>
      <c r="F13" s="77"/>
      <c r="G13" s="77"/>
      <c r="H13" s="77"/>
      <c r="I13" s="77"/>
      <c r="J13" s="77"/>
      <c r="K13" s="77"/>
      <c r="L13" s="77"/>
      <c r="M13" s="77"/>
      <c r="N13" s="77"/>
      <c r="O13" s="77"/>
      <c r="P13" s="77"/>
      <c r="Q13" s="77"/>
      <c r="R13" s="77"/>
      <c r="S13" s="77"/>
      <c r="T13" s="77"/>
      <c r="U13" s="77"/>
      <c r="V13" s="77"/>
      <c r="W13" s="77"/>
      <c r="X13" s="77"/>
    </row>
    <row r="14" spans="2:24" ht="15">
      <c r="B14" s="101" t="s">
        <v>151</v>
      </c>
      <c r="C14" s="101"/>
      <c r="D14" s="101"/>
      <c r="E14" s="101"/>
      <c r="F14" s="101"/>
      <c r="G14" s="101"/>
      <c r="H14" s="101"/>
      <c r="I14" s="101"/>
      <c r="J14" s="101"/>
      <c r="K14" s="101"/>
      <c r="L14" s="101"/>
      <c r="M14" s="101"/>
      <c r="N14" s="101"/>
      <c r="O14" s="101"/>
      <c r="P14" s="139"/>
      <c r="Q14" s="105">
        <f>'Výkaz výměr'!F3+'Výkaz výměr'!G3</f>
        <v>0</v>
      </c>
      <c r="R14" s="106"/>
      <c r="S14" s="106"/>
      <c r="T14" s="106"/>
      <c r="U14" s="106"/>
      <c r="V14" s="106"/>
      <c r="W14" s="109" t="s">
        <v>0</v>
      </c>
      <c r="X14" s="110"/>
    </row>
    <row r="15" spans="2:24" ht="15">
      <c r="B15" s="101"/>
      <c r="C15" s="101"/>
      <c r="D15" s="101"/>
      <c r="E15" s="101"/>
      <c r="F15" s="101"/>
      <c r="G15" s="101"/>
      <c r="H15" s="101"/>
      <c r="I15" s="101"/>
      <c r="J15" s="101"/>
      <c r="K15" s="101"/>
      <c r="L15" s="101"/>
      <c r="M15" s="101"/>
      <c r="N15" s="101"/>
      <c r="O15" s="101"/>
      <c r="P15" s="139"/>
      <c r="Q15" s="122"/>
      <c r="R15" s="119"/>
      <c r="S15" s="119"/>
      <c r="T15" s="119"/>
      <c r="U15" s="119"/>
      <c r="V15" s="119"/>
      <c r="W15" s="120"/>
      <c r="X15" s="121"/>
    </row>
    <row r="16" spans="2:24" ht="15">
      <c r="B16" s="101" t="s">
        <v>25</v>
      </c>
      <c r="C16" s="101"/>
      <c r="D16" s="101"/>
      <c r="E16" s="101"/>
      <c r="F16" s="101"/>
      <c r="G16" s="101"/>
      <c r="H16" s="101"/>
      <c r="I16" s="101"/>
      <c r="J16" s="101"/>
      <c r="K16" s="101"/>
      <c r="L16" s="101"/>
      <c r="M16" s="101"/>
      <c r="N16" s="101"/>
      <c r="O16" s="101"/>
      <c r="P16" s="101"/>
      <c r="Q16" s="105">
        <f>'Výkaz výměr'!F27+'Výkaz výměr'!G27</f>
        <v>0</v>
      </c>
      <c r="R16" s="106"/>
      <c r="S16" s="106"/>
      <c r="T16" s="106"/>
      <c r="U16" s="106"/>
      <c r="V16" s="106"/>
      <c r="W16" s="109" t="s">
        <v>0</v>
      </c>
      <c r="X16" s="110"/>
    </row>
    <row r="17" spans="2:24" ht="15">
      <c r="B17" s="101"/>
      <c r="C17" s="101"/>
      <c r="D17" s="101"/>
      <c r="E17" s="101"/>
      <c r="F17" s="101"/>
      <c r="G17" s="101"/>
      <c r="H17" s="101"/>
      <c r="I17" s="101"/>
      <c r="J17" s="101"/>
      <c r="K17" s="101"/>
      <c r="L17" s="101"/>
      <c r="M17" s="101"/>
      <c r="N17" s="101"/>
      <c r="O17" s="101"/>
      <c r="P17" s="101"/>
      <c r="Q17" s="122"/>
      <c r="R17" s="119"/>
      <c r="S17" s="119"/>
      <c r="T17" s="119"/>
      <c r="U17" s="119"/>
      <c r="V17" s="119"/>
      <c r="W17" s="120"/>
      <c r="X17" s="121"/>
    </row>
    <row r="18" spans="2:24" ht="15">
      <c r="B18" s="113" t="s">
        <v>152</v>
      </c>
      <c r="C18" s="114"/>
      <c r="D18" s="114"/>
      <c r="E18" s="114"/>
      <c r="F18" s="114"/>
      <c r="G18" s="114"/>
      <c r="H18" s="114"/>
      <c r="I18" s="114"/>
      <c r="J18" s="114"/>
      <c r="K18" s="114"/>
      <c r="L18" s="114"/>
      <c r="M18" s="114"/>
      <c r="N18" s="114"/>
      <c r="O18" s="114"/>
      <c r="P18" s="132"/>
      <c r="Q18" s="105">
        <f>'Výkaz výměr'!F38+'Výkaz výměr'!G38</f>
        <v>0</v>
      </c>
      <c r="R18" s="106"/>
      <c r="S18" s="106"/>
      <c r="T18" s="106"/>
      <c r="U18" s="106"/>
      <c r="V18" s="106"/>
      <c r="W18" s="134" t="s">
        <v>0</v>
      </c>
      <c r="X18" s="135"/>
    </row>
    <row r="19" spans="2:24" ht="15">
      <c r="B19" s="115"/>
      <c r="C19" s="116"/>
      <c r="D19" s="116"/>
      <c r="E19" s="116"/>
      <c r="F19" s="116"/>
      <c r="G19" s="116"/>
      <c r="H19" s="116"/>
      <c r="I19" s="116"/>
      <c r="J19" s="116"/>
      <c r="K19" s="116"/>
      <c r="L19" s="116"/>
      <c r="M19" s="116"/>
      <c r="N19" s="116"/>
      <c r="O19" s="116"/>
      <c r="P19" s="133"/>
      <c r="Q19" s="122"/>
      <c r="R19" s="119"/>
      <c r="S19" s="119"/>
      <c r="T19" s="119"/>
      <c r="U19" s="119"/>
      <c r="V19" s="119"/>
      <c r="W19" s="136"/>
      <c r="X19" s="137"/>
    </row>
    <row r="20" spans="2:24" ht="15">
      <c r="B20" s="101" t="s">
        <v>153</v>
      </c>
      <c r="C20" s="101"/>
      <c r="D20" s="101"/>
      <c r="E20" s="101"/>
      <c r="F20" s="101"/>
      <c r="G20" s="101"/>
      <c r="H20" s="101"/>
      <c r="I20" s="101"/>
      <c r="J20" s="101"/>
      <c r="K20" s="101"/>
      <c r="L20" s="101"/>
      <c r="M20" s="101"/>
      <c r="N20" s="101"/>
      <c r="O20" s="101"/>
      <c r="P20" s="101"/>
      <c r="Q20" s="105">
        <f>'Výkaz výměr'!F46+'Výkaz výměr'!G46+'Výkaz výměr'!F60+'Výkaz výměr'!G60</f>
        <v>0</v>
      </c>
      <c r="R20" s="106"/>
      <c r="S20" s="106"/>
      <c r="T20" s="106"/>
      <c r="U20" s="106"/>
      <c r="V20" s="106"/>
      <c r="W20" s="109" t="s">
        <v>0</v>
      </c>
      <c r="X20" s="110"/>
    </row>
    <row r="21" spans="2:24" ht="15">
      <c r="B21" s="101"/>
      <c r="C21" s="101"/>
      <c r="D21" s="101"/>
      <c r="E21" s="101"/>
      <c r="F21" s="101"/>
      <c r="G21" s="101"/>
      <c r="H21" s="101"/>
      <c r="I21" s="101"/>
      <c r="J21" s="101"/>
      <c r="K21" s="101"/>
      <c r="L21" s="101"/>
      <c r="M21" s="101"/>
      <c r="N21" s="101"/>
      <c r="O21" s="101"/>
      <c r="P21" s="101"/>
      <c r="Q21" s="122"/>
      <c r="R21" s="119"/>
      <c r="S21" s="119"/>
      <c r="T21" s="119"/>
      <c r="U21" s="119"/>
      <c r="V21" s="119"/>
      <c r="W21" s="120"/>
      <c r="X21" s="121"/>
    </row>
    <row r="22" spans="2:24" ht="15">
      <c r="B22" s="123" t="s">
        <v>154</v>
      </c>
      <c r="C22" s="123"/>
      <c r="D22" s="123"/>
      <c r="E22" s="123"/>
      <c r="F22" s="123"/>
      <c r="G22" s="123"/>
      <c r="H22" s="123"/>
      <c r="I22" s="123"/>
      <c r="J22" s="123"/>
      <c r="K22" s="123"/>
      <c r="L22" s="123"/>
      <c r="M22" s="123"/>
      <c r="N22" s="123"/>
      <c r="O22" s="123"/>
      <c r="P22" s="123"/>
      <c r="Q22" s="124">
        <f>Q14+Q16+Q18+Q20</f>
        <v>0</v>
      </c>
      <c r="R22" s="125"/>
      <c r="S22" s="125"/>
      <c r="T22" s="125"/>
      <c r="U22" s="125"/>
      <c r="V22" s="125"/>
      <c r="W22" s="128" t="s">
        <v>0</v>
      </c>
      <c r="X22" s="129"/>
    </row>
    <row r="23" spans="2:24" ht="15">
      <c r="B23" s="123"/>
      <c r="C23" s="123"/>
      <c r="D23" s="123"/>
      <c r="E23" s="123"/>
      <c r="F23" s="123"/>
      <c r="G23" s="123"/>
      <c r="H23" s="123"/>
      <c r="I23" s="123"/>
      <c r="J23" s="123"/>
      <c r="K23" s="123"/>
      <c r="L23" s="123"/>
      <c r="M23" s="123"/>
      <c r="N23" s="123"/>
      <c r="O23" s="123"/>
      <c r="P23" s="123"/>
      <c r="Q23" s="126"/>
      <c r="R23" s="127"/>
      <c r="S23" s="127"/>
      <c r="T23" s="127"/>
      <c r="U23" s="127"/>
      <c r="V23" s="127"/>
      <c r="W23" s="130"/>
      <c r="X23" s="131"/>
    </row>
    <row r="24" spans="2:24" ht="15.75">
      <c r="B24" s="77"/>
      <c r="C24" s="77"/>
      <c r="D24" s="77"/>
      <c r="E24" s="77"/>
      <c r="F24" s="77"/>
      <c r="G24" s="77"/>
      <c r="H24" s="77"/>
      <c r="I24" s="77"/>
      <c r="J24" s="77"/>
      <c r="K24" s="77"/>
      <c r="L24" s="77"/>
      <c r="M24" s="77"/>
      <c r="N24" s="77"/>
      <c r="O24" s="77"/>
      <c r="P24" s="77"/>
      <c r="Q24" s="88"/>
      <c r="R24" s="88"/>
      <c r="S24" s="88"/>
      <c r="T24" s="88"/>
      <c r="U24" s="88"/>
      <c r="V24" s="88"/>
      <c r="W24" s="77"/>
      <c r="X24" s="77"/>
    </row>
    <row r="25" spans="2:24" ht="15.75">
      <c r="B25" s="84" t="s">
        <v>155</v>
      </c>
      <c r="C25" s="77"/>
      <c r="D25" s="77"/>
      <c r="E25" s="77"/>
      <c r="F25" s="77"/>
      <c r="G25" s="77"/>
      <c r="H25" s="77"/>
      <c r="I25" s="77"/>
      <c r="J25" s="77"/>
      <c r="K25" s="77"/>
      <c r="L25" s="77"/>
      <c r="M25" s="77"/>
      <c r="N25" s="77"/>
      <c r="O25" s="77"/>
      <c r="P25" s="77"/>
      <c r="Q25" s="88"/>
      <c r="R25" s="88"/>
      <c r="S25" s="88"/>
      <c r="T25" s="88"/>
      <c r="U25" s="88"/>
      <c r="V25" s="88"/>
      <c r="W25" s="77"/>
      <c r="X25" s="77"/>
    </row>
    <row r="26" spans="2:24" ht="15">
      <c r="B26" s="101" t="s">
        <v>156</v>
      </c>
      <c r="C26" s="101"/>
      <c r="D26" s="101"/>
      <c r="E26" s="101"/>
      <c r="F26" s="101"/>
      <c r="G26" s="101"/>
      <c r="H26" s="101"/>
      <c r="I26" s="101"/>
      <c r="J26" s="101"/>
      <c r="K26" s="103" t="s">
        <v>157</v>
      </c>
      <c r="L26" s="103"/>
      <c r="M26" s="103"/>
      <c r="N26" s="103"/>
      <c r="O26" s="103"/>
      <c r="P26" s="103"/>
      <c r="Q26" s="105">
        <v>0</v>
      </c>
      <c r="R26" s="106"/>
      <c r="S26" s="106"/>
      <c r="T26" s="106"/>
      <c r="U26" s="106"/>
      <c r="V26" s="106"/>
      <c r="W26" s="109" t="s">
        <v>0</v>
      </c>
      <c r="X26" s="110"/>
    </row>
    <row r="27" spans="2:24" ht="15">
      <c r="B27" s="101"/>
      <c r="C27" s="101"/>
      <c r="D27" s="101"/>
      <c r="E27" s="101"/>
      <c r="F27" s="101"/>
      <c r="G27" s="101"/>
      <c r="H27" s="101"/>
      <c r="I27" s="101"/>
      <c r="J27" s="101"/>
      <c r="K27" s="103"/>
      <c r="L27" s="103"/>
      <c r="M27" s="103"/>
      <c r="N27" s="103"/>
      <c r="O27" s="103"/>
      <c r="P27" s="103"/>
      <c r="Q27" s="122"/>
      <c r="R27" s="119"/>
      <c r="S27" s="119"/>
      <c r="T27" s="119"/>
      <c r="U27" s="119"/>
      <c r="V27" s="119"/>
      <c r="W27" s="120"/>
      <c r="X27" s="121"/>
    </row>
    <row r="28" spans="2:24" ht="15">
      <c r="B28" s="101" t="s">
        <v>158</v>
      </c>
      <c r="C28" s="101"/>
      <c r="D28" s="101"/>
      <c r="E28" s="101"/>
      <c r="F28" s="101"/>
      <c r="G28" s="101"/>
      <c r="H28" s="101"/>
      <c r="I28" s="101"/>
      <c r="J28" s="101"/>
      <c r="K28" s="103" t="s">
        <v>157</v>
      </c>
      <c r="L28" s="103"/>
      <c r="M28" s="103"/>
      <c r="N28" s="103"/>
      <c r="O28" s="103"/>
      <c r="P28" s="103"/>
      <c r="Q28" s="105">
        <v>0</v>
      </c>
      <c r="R28" s="106"/>
      <c r="S28" s="106"/>
      <c r="T28" s="106"/>
      <c r="U28" s="106"/>
      <c r="V28" s="106"/>
      <c r="W28" s="109" t="s">
        <v>0</v>
      </c>
      <c r="X28" s="110"/>
    </row>
    <row r="29" spans="2:24" ht="15">
      <c r="B29" s="101"/>
      <c r="C29" s="101"/>
      <c r="D29" s="101"/>
      <c r="E29" s="101"/>
      <c r="F29" s="101"/>
      <c r="G29" s="101"/>
      <c r="H29" s="101"/>
      <c r="I29" s="101"/>
      <c r="J29" s="101"/>
      <c r="K29" s="103"/>
      <c r="L29" s="103"/>
      <c r="M29" s="103"/>
      <c r="N29" s="103"/>
      <c r="O29" s="103"/>
      <c r="P29" s="103"/>
      <c r="Q29" s="122"/>
      <c r="R29" s="119"/>
      <c r="S29" s="119"/>
      <c r="T29" s="119"/>
      <c r="U29" s="119"/>
      <c r="V29" s="119"/>
      <c r="W29" s="120"/>
      <c r="X29" s="121"/>
    </row>
    <row r="30" spans="2:24" ht="15">
      <c r="B30" s="101" t="s">
        <v>159</v>
      </c>
      <c r="C30" s="101"/>
      <c r="D30" s="101"/>
      <c r="E30" s="101"/>
      <c r="F30" s="101"/>
      <c r="G30" s="101"/>
      <c r="H30" s="101"/>
      <c r="I30" s="101"/>
      <c r="J30" s="101"/>
      <c r="K30" s="103" t="s">
        <v>160</v>
      </c>
      <c r="L30" s="103"/>
      <c r="M30" s="103"/>
      <c r="N30" s="103"/>
      <c r="O30" s="103"/>
      <c r="P30" s="103"/>
      <c r="Q30" s="105">
        <f>Q22</f>
        <v>0</v>
      </c>
      <c r="R30" s="106"/>
      <c r="S30" s="106"/>
      <c r="T30" s="106"/>
      <c r="U30" s="106"/>
      <c r="V30" s="106"/>
      <c r="W30" s="109" t="s">
        <v>0</v>
      </c>
      <c r="X30" s="110"/>
    </row>
    <row r="31" spans="2:24" ht="15">
      <c r="B31" s="101"/>
      <c r="C31" s="101"/>
      <c r="D31" s="101"/>
      <c r="E31" s="101"/>
      <c r="F31" s="101"/>
      <c r="G31" s="101"/>
      <c r="H31" s="101"/>
      <c r="I31" s="101"/>
      <c r="J31" s="101"/>
      <c r="K31" s="103"/>
      <c r="L31" s="103"/>
      <c r="M31" s="103"/>
      <c r="N31" s="103"/>
      <c r="O31" s="103"/>
      <c r="P31" s="103"/>
      <c r="Q31" s="122"/>
      <c r="R31" s="119"/>
      <c r="S31" s="119"/>
      <c r="T31" s="119"/>
      <c r="U31" s="119"/>
      <c r="V31" s="119"/>
      <c r="W31" s="120"/>
      <c r="X31" s="121"/>
    </row>
    <row r="32" spans="2:24" ht="15">
      <c r="B32" s="101" t="s">
        <v>161</v>
      </c>
      <c r="C32" s="101"/>
      <c r="D32" s="101"/>
      <c r="E32" s="101"/>
      <c r="F32" s="101"/>
      <c r="G32" s="101"/>
      <c r="H32" s="101"/>
      <c r="I32" s="101"/>
      <c r="J32" s="101"/>
      <c r="K32" s="103" t="s">
        <v>160</v>
      </c>
      <c r="L32" s="103"/>
      <c r="M32" s="103"/>
      <c r="N32" s="103"/>
      <c r="O32" s="103"/>
      <c r="P32" s="103"/>
      <c r="Q32" s="105">
        <f>Q36-Q30</f>
        <v>0</v>
      </c>
      <c r="R32" s="106"/>
      <c r="S32" s="106"/>
      <c r="T32" s="106"/>
      <c r="U32" s="106"/>
      <c r="V32" s="106"/>
      <c r="W32" s="109" t="s">
        <v>0</v>
      </c>
      <c r="X32" s="110"/>
    </row>
    <row r="33" spans="2:24" ht="15">
      <c r="B33" s="102"/>
      <c r="C33" s="102"/>
      <c r="D33" s="102"/>
      <c r="E33" s="102"/>
      <c r="F33" s="102"/>
      <c r="G33" s="102"/>
      <c r="H33" s="102"/>
      <c r="I33" s="102"/>
      <c r="J33" s="102"/>
      <c r="K33" s="104"/>
      <c r="L33" s="104"/>
      <c r="M33" s="104"/>
      <c r="N33" s="104"/>
      <c r="O33" s="104"/>
      <c r="P33" s="104"/>
      <c r="Q33" s="107"/>
      <c r="R33" s="108"/>
      <c r="S33" s="108"/>
      <c r="T33" s="108"/>
      <c r="U33" s="108"/>
      <c r="V33" s="108"/>
      <c r="W33" s="111"/>
      <c r="X33" s="112"/>
    </row>
    <row r="34" spans="2:24" ht="15">
      <c r="B34" s="113" t="s">
        <v>162</v>
      </c>
      <c r="C34" s="114"/>
      <c r="D34" s="114"/>
      <c r="E34" s="114"/>
      <c r="F34" s="114"/>
      <c r="G34" s="114"/>
      <c r="H34" s="114"/>
      <c r="I34" s="114"/>
      <c r="J34" s="114"/>
      <c r="K34" s="117"/>
      <c r="L34" s="117"/>
      <c r="M34" s="117"/>
      <c r="N34" s="117"/>
      <c r="O34" s="117"/>
      <c r="P34" s="117"/>
      <c r="Q34" s="106">
        <v>0</v>
      </c>
      <c r="R34" s="106"/>
      <c r="S34" s="106"/>
      <c r="T34" s="106"/>
      <c r="U34" s="106"/>
      <c r="V34" s="106"/>
      <c r="W34" s="109" t="s">
        <v>0</v>
      </c>
      <c r="X34" s="110"/>
    </row>
    <row r="35" spans="1:24" ht="15">
      <c r="A35" s="77"/>
      <c r="B35" s="115"/>
      <c r="C35" s="116"/>
      <c r="D35" s="116"/>
      <c r="E35" s="116"/>
      <c r="F35" s="116"/>
      <c r="G35" s="116"/>
      <c r="H35" s="116"/>
      <c r="I35" s="116"/>
      <c r="J35" s="116"/>
      <c r="K35" s="118"/>
      <c r="L35" s="118"/>
      <c r="M35" s="118"/>
      <c r="N35" s="118"/>
      <c r="O35" s="118"/>
      <c r="P35" s="118"/>
      <c r="Q35" s="119"/>
      <c r="R35" s="119"/>
      <c r="S35" s="119"/>
      <c r="T35" s="119"/>
      <c r="U35" s="119"/>
      <c r="V35" s="119"/>
      <c r="W35" s="120"/>
      <c r="X35" s="121"/>
    </row>
    <row r="36" spans="1:24" ht="15">
      <c r="A36" s="77"/>
      <c r="B36" s="91" t="s">
        <v>163</v>
      </c>
      <c r="C36" s="92"/>
      <c r="D36" s="92"/>
      <c r="E36" s="92"/>
      <c r="F36" s="92"/>
      <c r="G36" s="92"/>
      <c r="H36" s="92"/>
      <c r="I36" s="92"/>
      <c r="J36" s="92"/>
      <c r="K36" s="92"/>
      <c r="L36" s="92"/>
      <c r="M36" s="92"/>
      <c r="N36" s="92"/>
      <c r="O36" s="92"/>
      <c r="P36" s="92"/>
      <c r="Q36" s="95">
        <f>Q30*1.21</f>
        <v>0</v>
      </c>
      <c r="R36" s="95"/>
      <c r="S36" s="95"/>
      <c r="T36" s="95"/>
      <c r="U36" s="95"/>
      <c r="V36" s="95"/>
      <c r="W36" s="97" t="s">
        <v>0</v>
      </c>
      <c r="X36" s="98"/>
    </row>
    <row r="37" spans="1:24" ht="15">
      <c r="A37" s="77"/>
      <c r="B37" s="93"/>
      <c r="C37" s="94"/>
      <c r="D37" s="94"/>
      <c r="E37" s="94"/>
      <c r="F37" s="94"/>
      <c r="G37" s="94"/>
      <c r="H37" s="94"/>
      <c r="I37" s="94"/>
      <c r="J37" s="94"/>
      <c r="K37" s="94"/>
      <c r="L37" s="94"/>
      <c r="M37" s="94"/>
      <c r="N37" s="94"/>
      <c r="O37" s="94"/>
      <c r="P37" s="94"/>
      <c r="Q37" s="96"/>
      <c r="R37" s="96"/>
      <c r="S37" s="96"/>
      <c r="T37" s="96"/>
      <c r="U37" s="96"/>
      <c r="V37" s="96"/>
      <c r="W37" s="99"/>
      <c r="X37" s="100"/>
    </row>
    <row r="39" spans="1:24" ht="15.75">
      <c r="A39" s="77"/>
      <c r="B39" s="77"/>
      <c r="C39" s="77"/>
      <c r="D39" s="81" t="s">
        <v>172</v>
      </c>
      <c r="E39" s="83"/>
      <c r="F39" s="83"/>
      <c r="G39" s="83"/>
      <c r="H39" s="83"/>
      <c r="I39" s="83"/>
      <c r="J39" s="83"/>
      <c r="K39" s="77"/>
      <c r="L39" s="77"/>
      <c r="M39" s="77"/>
      <c r="N39" s="77"/>
      <c r="O39" s="81" t="s">
        <v>164</v>
      </c>
      <c r="P39" s="83"/>
      <c r="Q39" s="83"/>
      <c r="R39" s="83"/>
      <c r="S39" s="83"/>
      <c r="T39" s="83"/>
      <c r="U39" s="83"/>
      <c r="V39" s="81"/>
      <c r="W39" s="77"/>
      <c r="X39" s="77"/>
    </row>
    <row r="41" spans="1:24" ht="15">
      <c r="A41" s="77"/>
      <c r="B41" s="77"/>
      <c r="C41" s="77"/>
      <c r="D41" s="77"/>
      <c r="E41" s="77"/>
      <c r="F41" s="77"/>
      <c r="G41" s="77"/>
      <c r="H41" s="77"/>
      <c r="I41" s="77"/>
      <c r="J41" s="77"/>
      <c r="K41" s="77"/>
      <c r="L41" s="77"/>
      <c r="M41" s="77"/>
      <c r="N41" s="77"/>
      <c r="O41" s="77"/>
      <c r="P41" s="77"/>
      <c r="Q41" s="77"/>
      <c r="R41" s="77"/>
      <c r="S41" s="77"/>
      <c r="T41" s="77"/>
      <c r="U41" s="77"/>
      <c r="V41" s="77"/>
      <c r="W41" s="77"/>
      <c r="X41" s="77"/>
    </row>
    <row r="42" spans="1:24" ht="15">
      <c r="A42" s="77"/>
      <c r="B42" s="77"/>
      <c r="C42" s="77"/>
      <c r="D42" s="77"/>
      <c r="E42" s="77"/>
      <c r="F42" s="77"/>
      <c r="G42" s="77"/>
      <c r="H42" s="77"/>
      <c r="I42" s="77"/>
      <c r="J42" s="77"/>
      <c r="K42" s="77"/>
      <c r="L42" s="77"/>
      <c r="M42" s="77"/>
      <c r="N42" s="77"/>
      <c r="O42" s="77"/>
      <c r="P42" s="77"/>
      <c r="Q42" s="77"/>
      <c r="R42" s="77"/>
      <c r="S42" s="77"/>
      <c r="T42" s="77"/>
      <c r="U42" s="77"/>
      <c r="V42" s="77"/>
      <c r="W42" s="77"/>
      <c r="X42" s="77"/>
    </row>
    <row r="43" spans="1:24" ht="15.75">
      <c r="A43" s="77"/>
      <c r="B43" s="77"/>
      <c r="C43" s="77"/>
      <c r="D43" s="77"/>
      <c r="E43" s="89"/>
      <c r="F43" s="89" t="s">
        <v>165</v>
      </c>
      <c r="G43" s="89"/>
      <c r="H43" s="89"/>
      <c r="I43" s="89"/>
      <c r="J43" s="89"/>
      <c r="K43" s="77"/>
      <c r="L43" s="77"/>
      <c r="M43" s="77"/>
      <c r="N43" s="77"/>
      <c r="O43" s="77"/>
      <c r="P43" s="89"/>
      <c r="Q43" s="89" t="s">
        <v>166</v>
      </c>
      <c r="R43" s="89"/>
      <c r="S43" s="89"/>
      <c r="T43" s="89"/>
      <c r="U43" s="89"/>
      <c r="V43" s="81"/>
      <c r="W43" s="77"/>
      <c r="X43" s="77"/>
    </row>
    <row r="44" spans="1:24" ht="15.75">
      <c r="A44" s="81"/>
      <c r="B44" s="81"/>
      <c r="C44" s="81"/>
      <c r="D44" s="81"/>
      <c r="E44" s="81"/>
      <c r="F44" s="81"/>
      <c r="G44" s="81"/>
      <c r="H44" s="81"/>
      <c r="I44" s="81"/>
      <c r="J44" s="81"/>
      <c r="K44" s="81"/>
      <c r="L44" s="81"/>
      <c r="M44" s="81"/>
      <c r="N44" s="81"/>
      <c r="O44" s="81"/>
      <c r="P44" s="81"/>
      <c r="Q44" s="81"/>
      <c r="R44" s="81"/>
      <c r="S44" s="81"/>
      <c r="T44" s="81"/>
      <c r="U44" s="81"/>
      <c r="V44" s="81"/>
      <c r="W44" s="81"/>
      <c r="X44" s="81"/>
    </row>
    <row r="45" spans="1:24" ht="15.75">
      <c r="A45" s="81"/>
      <c r="B45" s="81"/>
      <c r="C45" s="81"/>
      <c r="D45" s="81"/>
      <c r="E45" s="81"/>
      <c r="F45" s="81"/>
      <c r="G45" s="81"/>
      <c r="H45" s="81"/>
      <c r="I45" s="81"/>
      <c r="J45" s="81"/>
      <c r="K45" s="81"/>
      <c r="L45" s="81"/>
      <c r="M45" s="81"/>
      <c r="N45" s="81"/>
      <c r="O45" s="81"/>
      <c r="P45" s="81"/>
      <c r="Q45" s="81"/>
      <c r="R45" s="81"/>
      <c r="S45" s="81"/>
      <c r="T45" s="81"/>
      <c r="U45" s="81"/>
      <c r="V45" s="81"/>
      <c r="W45" s="81"/>
      <c r="X45" s="81"/>
    </row>
    <row r="46" spans="1:24" ht="15">
      <c r="A46" s="77"/>
      <c r="B46" s="77"/>
      <c r="C46" s="77"/>
      <c r="D46" s="77"/>
      <c r="E46" s="77"/>
      <c r="F46" s="77"/>
      <c r="G46" s="77"/>
      <c r="H46" s="77"/>
      <c r="I46" s="77"/>
      <c r="J46" s="77"/>
      <c r="K46" s="77"/>
      <c r="L46" s="77"/>
      <c r="M46" s="77"/>
      <c r="N46" s="77"/>
      <c r="O46" s="77"/>
      <c r="P46" s="77"/>
      <c r="Q46" s="77"/>
      <c r="R46" s="77"/>
      <c r="S46" s="77"/>
      <c r="T46" s="77"/>
      <c r="U46" s="77"/>
      <c r="V46" s="77"/>
      <c r="W46" s="77"/>
      <c r="X46" s="77"/>
    </row>
  </sheetData>
  <mergeCells count="39">
    <mergeCell ref="R11:V11"/>
    <mergeCell ref="B14:P15"/>
    <mergeCell ref="Q14:V15"/>
    <mergeCell ref="W14:X15"/>
    <mergeCell ref="B16:P17"/>
    <mergeCell ref="Q16:V17"/>
    <mergeCell ref="W16:X17"/>
    <mergeCell ref="B18:P19"/>
    <mergeCell ref="Q18:V19"/>
    <mergeCell ref="W18:X19"/>
    <mergeCell ref="B20:P21"/>
    <mergeCell ref="Q20:V21"/>
    <mergeCell ref="W20:X21"/>
    <mergeCell ref="B22:P23"/>
    <mergeCell ref="Q22:V23"/>
    <mergeCell ref="W22:X23"/>
    <mergeCell ref="B26:J27"/>
    <mergeCell ref="K26:P27"/>
    <mergeCell ref="Q26:V27"/>
    <mergeCell ref="W26:X27"/>
    <mergeCell ref="B28:J29"/>
    <mergeCell ref="K28:P29"/>
    <mergeCell ref="Q28:V29"/>
    <mergeCell ref="W28:X29"/>
    <mergeCell ref="B30:J31"/>
    <mergeCell ref="K30:P31"/>
    <mergeCell ref="Q30:V31"/>
    <mergeCell ref="W30:X31"/>
    <mergeCell ref="B36:P37"/>
    <mergeCell ref="Q36:V37"/>
    <mergeCell ref="W36:X37"/>
    <mergeCell ref="B32:J33"/>
    <mergeCell ref="K32:P33"/>
    <mergeCell ref="Q32:V33"/>
    <mergeCell ref="W32:X33"/>
    <mergeCell ref="B34:J35"/>
    <mergeCell ref="K34:P35"/>
    <mergeCell ref="Q34:V35"/>
    <mergeCell ref="W34:X35"/>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47BE0-B30A-4B0D-B290-0758ED8D91D4}">
  <sheetPr>
    <pageSetUpPr fitToPage="1"/>
  </sheetPr>
  <dimension ref="A1:CB80"/>
  <sheetViews>
    <sheetView tabSelected="1" zoomScale="77" zoomScaleNormal="77" workbookViewId="0" topLeftCell="A6">
      <selection activeCell="B21" sqref="B21"/>
    </sheetView>
  </sheetViews>
  <sheetFormatPr defaultColWidth="9.140625" defaultRowHeight="15"/>
  <cols>
    <col min="1" max="1" width="8.8515625" style="1" customWidth="1"/>
    <col min="2" max="2" width="90.00390625" style="0" customWidth="1"/>
    <col min="6" max="6" width="16.7109375" style="0" customWidth="1"/>
    <col min="7" max="7" width="15.7109375" style="0" customWidth="1"/>
    <col min="8" max="8" width="17.7109375" style="0" customWidth="1"/>
    <col min="9" max="9" width="14.28125" style="0" customWidth="1"/>
  </cols>
  <sheetData>
    <row r="1" spans="1:9" ht="15">
      <c r="A1" s="9" t="s">
        <v>10</v>
      </c>
      <c r="B1" s="10" t="s">
        <v>11</v>
      </c>
      <c r="C1" s="10" t="s">
        <v>12</v>
      </c>
      <c r="D1" s="10" t="s">
        <v>13</v>
      </c>
      <c r="E1" s="10" t="s">
        <v>3</v>
      </c>
      <c r="F1" s="10"/>
      <c r="G1" s="10"/>
      <c r="H1" s="10" t="s">
        <v>2</v>
      </c>
      <c r="I1" s="11"/>
    </row>
    <row r="2" spans="1:9" ht="15.75" thickBot="1">
      <c r="A2" s="12"/>
      <c r="B2" s="13"/>
      <c r="C2" s="13"/>
      <c r="D2" s="13"/>
      <c r="E2" s="13" t="s">
        <v>5</v>
      </c>
      <c r="F2" s="13" t="s">
        <v>14</v>
      </c>
      <c r="G2" s="13" t="s">
        <v>15</v>
      </c>
      <c r="H2" s="13" t="s">
        <v>14</v>
      </c>
      <c r="I2" s="14" t="s">
        <v>15</v>
      </c>
    </row>
    <row r="3" spans="1:80" s="3" customFormat="1" ht="15.75" thickBot="1">
      <c r="A3" s="47" t="s">
        <v>23</v>
      </c>
      <c r="B3" s="48" t="s">
        <v>9</v>
      </c>
      <c r="C3" s="49"/>
      <c r="D3" s="49"/>
      <c r="E3" s="49"/>
      <c r="F3" s="50">
        <f>SUM(F4:F26)</f>
        <v>0</v>
      </c>
      <c r="G3" s="50">
        <f>SUM(G4:G26)</f>
        <v>0</v>
      </c>
      <c r="H3" s="50">
        <f>SUM(H4:H26)</f>
        <v>0</v>
      </c>
      <c r="I3" s="51">
        <f>SUM(I4:I26)</f>
        <v>0</v>
      </c>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row>
    <row r="4" spans="1:9" ht="15">
      <c r="A4" s="9" t="s">
        <v>16</v>
      </c>
      <c r="B4" s="140" t="s">
        <v>87</v>
      </c>
      <c r="C4" s="140">
        <v>14</v>
      </c>
      <c r="D4" s="140" t="s">
        <v>54</v>
      </c>
      <c r="E4" s="140"/>
      <c r="F4" s="140">
        <f aca="true" t="shared" si="0" ref="F4:F13">C4*E4</f>
        <v>0</v>
      </c>
      <c r="G4" s="57" t="s">
        <v>1</v>
      </c>
      <c r="H4" s="10">
        <f>F4*1.21</f>
        <v>0</v>
      </c>
      <c r="I4" s="58" t="s">
        <v>1</v>
      </c>
    </row>
    <row r="5" spans="1:9" ht="15">
      <c r="A5" s="90" t="s">
        <v>17</v>
      </c>
      <c r="B5" s="2" t="s">
        <v>174</v>
      </c>
      <c r="C5" s="2">
        <v>3</v>
      </c>
      <c r="D5" s="2" t="s">
        <v>54</v>
      </c>
      <c r="E5" s="2"/>
      <c r="F5" s="4" t="s">
        <v>1</v>
      </c>
      <c r="G5" s="7">
        <f>C5*E5</f>
        <v>0</v>
      </c>
      <c r="H5" s="4" t="s">
        <v>1</v>
      </c>
      <c r="I5" s="72">
        <f>G5*1.21</f>
        <v>0</v>
      </c>
    </row>
    <row r="6" spans="1:9" ht="15">
      <c r="A6" s="90" t="s">
        <v>18</v>
      </c>
      <c r="B6" s="2" t="s">
        <v>85</v>
      </c>
      <c r="C6" s="2">
        <v>1</v>
      </c>
      <c r="D6" s="2"/>
      <c r="E6" s="2"/>
      <c r="F6" s="4" t="s">
        <v>1</v>
      </c>
      <c r="G6" s="4">
        <f>E6*C6</f>
        <v>0</v>
      </c>
      <c r="H6" s="4" t="s">
        <v>1</v>
      </c>
      <c r="I6" s="60">
        <f>G6*1.21</f>
        <v>0</v>
      </c>
    </row>
    <row r="7" spans="1:9" ht="15">
      <c r="A7" s="90" t="s">
        <v>19</v>
      </c>
      <c r="B7" s="2" t="s">
        <v>86</v>
      </c>
      <c r="C7" s="2">
        <v>35</v>
      </c>
      <c r="D7" s="2" t="s">
        <v>54</v>
      </c>
      <c r="E7" s="2"/>
      <c r="F7" s="2">
        <f>E7*C7</f>
        <v>0</v>
      </c>
      <c r="G7" s="4" t="s">
        <v>1</v>
      </c>
      <c r="H7" s="2">
        <f aca="true" t="shared" si="1" ref="H7:H26">F7*1.21</f>
        <v>0</v>
      </c>
      <c r="I7" s="60" t="s">
        <v>1</v>
      </c>
    </row>
    <row r="8" spans="1:9" ht="15">
      <c r="A8" s="90" t="s">
        <v>20</v>
      </c>
      <c r="B8" s="2" t="s">
        <v>88</v>
      </c>
      <c r="C8" s="2">
        <v>27</v>
      </c>
      <c r="D8" s="2" t="s">
        <v>54</v>
      </c>
      <c r="E8" s="2"/>
      <c r="F8" s="2">
        <f t="shared" si="0"/>
        <v>0</v>
      </c>
      <c r="G8" s="4" t="s">
        <v>1</v>
      </c>
      <c r="H8" s="2">
        <f t="shared" si="1"/>
        <v>0</v>
      </c>
      <c r="I8" s="60" t="s">
        <v>1</v>
      </c>
    </row>
    <row r="9" spans="1:9" ht="15">
      <c r="A9" s="90" t="s">
        <v>21</v>
      </c>
      <c r="B9" s="2" t="s">
        <v>89</v>
      </c>
      <c r="C9" s="44">
        <v>146</v>
      </c>
      <c r="D9" s="2" t="s">
        <v>54</v>
      </c>
      <c r="E9" s="2"/>
      <c r="F9" s="2">
        <f t="shared" si="0"/>
        <v>0</v>
      </c>
      <c r="G9" s="4" t="s">
        <v>1</v>
      </c>
      <c r="H9" s="2">
        <f t="shared" si="1"/>
        <v>0</v>
      </c>
      <c r="I9" s="60" t="s">
        <v>1</v>
      </c>
    </row>
    <row r="10" spans="1:9" ht="15">
      <c r="A10" s="90" t="s">
        <v>22</v>
      </c>
      <c r="B10" s="2" t="s">
        <v>90</v>
      </c>
      <c r="C10" s="2">
        <v>56</v>
      </c>
      <c r="D10" s="2" t="s">
        <v>54</v>
      </c>
      <c r="E10" s="2"/>
      <c r="F10" s="2">
        <f t="shared" si="0"/>
        <v>0</v>
      </c>
      <c r="G10" s="4" t="s">
        <v>1</v>
      </c>
      <c r="H10" s="2">
        <f t="shared" si="1"/>
        <v>0</v>
      </c>
      <c r="I10" s="60" t="s">
        <v>1</v>
      </c>
    </row>
    <row r="11" spans="1:9" ht="15">
      <c r="A11" s="90" t="s">
        <v>69</v>
      </c>
      <c r="B11" s="2" t="s">
        <v>91</v>
      </c>
      <c r="C11" s="2">
        <v>52</v>
      </c>
      <c r="D11" s="2" t="s">
        <v>54</v>
      </c>
      <c r="E11" s="2"/>
      <c r="F11" s="2">
        <f t="shared" si="0"/>
        <v>0</v>
      </c>
      <c r="G11" s="4" t="s">
        <v>1</v>
      </c>
      <c r="H11" s="2">
        <f t="shared" si="1"/>
        <v>0</v>
      </c>
      <c r="I11" s="60" t="s">
        <v>1</v>
      </c>
    </row>
    <row r="12" spans="1:9" ht="15">
      <c r="A12" s="90" t="s">
        <v>70</v>
      </c>
      <c r="B12" s="2" t="s">
        <v>92</v>
      </c>
      <c r="C12" s="2">
        <v>8</v>
      </c>
      <c r="D12" s="2" t="s">
        <v>54</v>
      </c>
      <c r="E12" s="2"/>
      <c r="F12" s="2">
        <f t="shared" si="0"/>
        <v>0</v>
      </c>
      <c r="G12" s="4" t="s">
        <v>1</v>
      </c>
      <c r="H12" s="2">
        <f t="shared" si="1"/>
        <v>0</v>
      </c>
      <c r="I12" s="60" t="s">
        <v>1</v>
      </c>
    </row>
    <row r="13" spans="1:9" ht="15">
      <c r="A13" s="90" t="s">
        <v>71</v>
      </c>
      <c r="B13" s="2" t="s">
        <v>93</v>
      </c>
      <c r="C13" s="2">
        <v>2</v>
      </c>
      <c r="D13" s="2" t="s">
        <v>54</v>
      </c>
      <c r="E13" s="2"/>
      <c r="F13" s="2">
        <f t="shared" si="0"/>
        <v>0</v>
      </c>
      <c r="G13" s="4" t="s">
        <v>1</v>
      </c>
      <c r="H13" s="2">
        <f t="shared" si="1"/>
        <v>0</v>
      </c>
      <c r="I13" s="60" t="s">
        <v>1</v>
      </c>
    </row>
    <row r="14" spans="1:9" ht="15">
      <c r="A14" s="90" t="s">
        <v>72</v>
      </c>
      <c r="B14" s="2" t="s">
        <v>94</v>
      </c>
      <c r="C14" s="2">
        <v>10</v>
      </c>
      <c r="D14" s="2" t="s">
        <v>54</v>
      </c>
      <c r="E14" s="2"/>
      <c r="F14" s="2">
        <f>E14*C14</f>
        <v>0</v>
      </c>
      <c r="G14" s="4" t="s">
        <v>1</v>
      </c>
      <c r="H14" s="2">
        <f t="shared" si="1"/>
        <v>0</v>
      </c>
      <c r="I14" s="60" t="s">
        <v>1</v>
      </c>
    </row>
    <row r="15" spans="1:9" ht="15">
      <c r="A15" s="90" t="s">
        <v>73</v>
      </c>
      <c r="B15" s="2" t="s">
        <v>95</v>
      </c>
      <c r="C15" s="2">
        <v>4</v>
      </c>
      <c r="D15" s="2" t="s">
        <v>54</v>
      </c>
      <c r="E15" s="2"/>
      <c r="F15" s="2">
        <f aca="true" t="shared" si="2" ref="F15:F25">E15*C15</f>
        <v>0</v>
      </c>
      <c r="G15" s="4" t="s">
        <v>1</v>
      </c>
      <c r="H15" s="2">
        <f t="shared" si="1"/>
        <v>0</v>
      </c>
      <c r="I15" s="60" t="s">
        <v>1</v>
      </c>
    </row>
    <row r="16" spans="1:9" ht="15">
      <c r="A16" s="90" t="s">
        <v>99</v>
      </c>
      <c r="B16" s="2" t="s">
        <v>96</v>
      </c>
      <c r="C16" s="2">
        <v>2</v>
      </c>
      <c r="D16" s="2"/>
      <c r="E16" s="2"/>
      <c r="F16" s="2">
        <f t="shared" si="2"/>
        <v>0</v>
      </c>
      <c r="G16" s="4" t="s">
        <v>1</v>
      </c>
      <c r="H16" s="2">
        <f t="shared" si="1"/>
        <v>0</v>
      </c>
      <c r="I16" s="60" t="s">
        <v>1</v>
      </c>
    </row>
    <row r="17" spans="1:9" ht="15">
      <c r="A17" s="90" t="s">
        <v>100</v>
      </c>
      <c r="B17" s="2" t="s">
        <v>97</v>
      </c>
      <c r="C17" s="2">
        <v>3</v>
      </c>
      <c r="D17" s="2"/>
      <c r="E17" s="2"/>
      <c r="F17" s="2">
        <f t="shared" si="2"/>
        <v>0</v>
      </c>
      <c r="G17" s="4" t="s">
        <v>1</v>
      </c>
      <c r="H17" s="2">
        <f t="shared" si="1"/>
        <v>0</v>
      </c>
      <c r="I17" s="60" t="s">
        <v>1</v>
      </c>
    </row>
    <row r="18" spans="1:9" ht="15">
      <c r="A18" s="90" t="s">
        <v>101</v>
      </c>
      <c r="B18" s="2" t="s">
        <v>98</v>
      </c>
      <c r="C18" s="2">
        <v>2</v>
      </c>
      <c r="D18" s="2"/>
      <c r="E18" s="2"/>
      <c r="F18" s="2">
        <f t="shared" si="2"/>
        <v>0</v>
      </c>
      <c r="G18" s="4" t="s">
        <v>1</v>
      </c>
      <c r="H18" s="2">
        <f t="shared" si="1"/>
        <v>0</v>
      </c>
      <c r="I18" s="60" t="s">
        <v>1</v>
      </c>
    </row>
    <row r="19" spans="1:9" ht="15">
      <c r="A19" s="90" t="s">
        <v>102</v>
      </c>
      <c r="B19" s="2" t="s">
        <v>120</v>
      </c>
      <c r="C19" s="2">
        <v>7</v>
      </c>
      <c r="D19" s="2" t="s">
        <v>54</v>
      </c>
      <c r="E19" s="2"/>
      <c r="F19" s="2">
        <f t="shared" si="2"/>
        <v>0</v>
      </c>
      <c r="G19" s="4" t="s">
        <v>1</v>
      </c>
      <c r="H19" s="2">
        <f t="shared" si="1"/>
        <v>0</v>
      </c>
      <c r="I19" s="60" t="s">
        <v>1</v>
      </c>
    </row>
    <row r="20" spans="1:9" ht="15">
      <c r="A20" s="90" t="s">
        <v>103</v>
      </c>
      <c r="B20" s="2" t="s">
        <v>24</v>
      </c>
      <c r="C20" s="2">
        <v>365</v>
      </c>
      <c r="D20" s="2" t="s">
        <v>54</v>
      </c>
      <c r="E20" s="2"/>
      <c r="F20" s="4" t="s">
        <v>1</v>
      </c>
      <c r="G20" s="4">
        <f>E20*C20</f>
        <v>0</v>
      </c>
      <c r="H20" s="4" t="s">
        <v>1</v>
      </c>
      <c r="I20" s="60">
        <f>G20*1.21</f>
        <v>0</v>
      </c>
    </row>
    <row r="21" spans="1:9" ht="15">
      <c r="A21" s="90" t="s">
        <v>104</v>
      </c>
      <c r="B21" s="43" t="s">
        <v>177</v>
      </c>
      <c r="C21" s="2">
        <f>365*7</f>
        <v>2555</v>
      </c>
      <c r="D21" s="2" t="s">
        <v>126</v>
      </c>
      <c r="E21" s="2"/>
      <c r="F21" s="35">
        <f>E21*C21</f>
        <v>0</v>
      </c>
      <c r="G21" s="4" t="s">
        <v>1</v>
      </c>
      <c r="H21" s="35">
        <f>F21*1.21</f>
        <v>0</v>
      </c>
      <c r="I21" s="60" t="s">
        <v>1</v>
      </c>
    </row>
    <row r="22" spans="1:9" ht="30">
      <c r="A22" s="90" t="s">
        <v>127</v>
      </c>
      <c r="B22" s="45" t="s">
        <v>129</v>
      </c>
      <c r="C22" s="2">
        <v>4</v>
      </c>
      <c r="D22" s="2" t="s">
        <v>54</v>
      </c>
      <c r="E22" s="2"/>
      <c r="F22" s="2">
        <f t="shared" si="2"/>
        <v>0</v>
      </c>
      <c r="G22" s="4" t="s">
        <v>1</v>
      </c>
      <c r="H22" s="2">
        <f t="shared" si="1"/>
        <v>0</v>
      </c>
      <c r="I22" s="60" t="s">
        <v>1</v>
      </c>
    </row>
    <row r="23" spans="1:9" ht="45">
      <c r="A23" s="90" t="s">
        <v>133</v>
      </c>
      <c r="B23" s="45" t="s">
        <v>175</v>
      </c>
      <c r="C23" s="2">
        <v>3</v>
      </c>
      <c r="D23" s="2" t="s">
        <v>54</v>
      </c>
      <c r="E23" s="2"/>
      <c r="F23" s="2">
        <f t="shared" si="2"/>
        <v>0</v>
      </c>
      <c r="G23" s="4" t="s">
        <v>1</v>
      </c>
      <c r="H23" s="2">
        <f t="shared" si="1"/>
        <v>0</v>
      </c>
      <c r="I23" s="4" t="s">
        <v>1</v>
      </c>
    </row>
    <row r="24" spans="1:9" ht="30">
      <c r="A24" s="90" t="s">
        <v>134</v>
      </c>
      <c r="B24" s="45" t="s">
        <v>128</v>
      </c>
      <c r="C24" s="2">
        <v>3</v>
      </c>
      <c r="D24" s="2" t="s">
        <v>54</v>
      </c>
      <c r="E24" s="2"/>
      <c r="F24" s="2">
        <f>E24*C24</f>
        <v>0</v>
      </c>
      <c r="G24" s="4" t="s">
        <v>1</v>
      </c>
      <c r="H24" s="2">
        <f t="shared" si="1"/>
        <v>0</v>
      </c>
      <c r="I24" s="4" t="s">
        <v>1</v>
      </c>
    </row>
    <row r="25" spans="1:9" ht="30">
      <c r="A25" s="90" t="s">
        <v>173</v>
      </c>
      <c r="B25" s="45" t="s">
        <v>130</v>
      </c>
      <c r="C25" s="2">
        <v>39</v>
      </c>
      <c r="D25" s="2" t="s">
        <v>54</v>
      </c>
      <c r="E25" s="2"/>
      <c r="F25" s="2">
        <f t="shared" si="2"/>
        <v>0</v>
      </c>
      <c r="G25" s="4" t="s">
        <v>1</v>
      </c>
      <c r="H25" s="2">
        <f t="shared" si="1"/>
        <v>0</v>
      </c>
      <c r="I25" s="60" t="s">
        <v>1</v>
      </c>
    </row>
    <row r="26" spans="1:9" ht="30.75" thickBot="1">
      <c r="A26" s="71" t="s">
        <v>176</v>
      </c>
      <c r="B26" s="46" t="s">
        <v>131</v>
      </c>
      <c r="C26" s="5">
        <v>34</v>
      </c>
      <c r="D26" s="5" t="s">
        <v>54</v>
      </c>
      <c r="E26" s="5"/>
      <c r="F26" s="5">
        <f>E26*C26</f>
        <v>0</v>
      </c>
      <c r="G26" s="16" t="s">
        <v>1</v>
      </c>
      <c r="H26" s="5">
        <f t="shared" si="1"/>
        <v>0</v>
      </c>
      <c r="I26" s="64" t="s">
        <v>1</v>
      </c>
    </row>
    <row r="27" spans="1:80" s="3" customFormat="1" ht="15.75" thickBot="1">
      <c r="A27" s="17" t="s">
        <v>26</v>
      </c>
      <c r="B27" s="36" t="s">
        <v>25</v>
      </c>
      <c r="C27" s="18"/>
      <c r="D27" s="18"/>
      <c r="E27" s="18"/>
      <c r="F27" s="15">
        <f>SUM(F28:F37)</f>
        <v>0</v>
      </c>
      <c r="G27" s="15">
        <f>SUM(G28:G37)</f>
        <v>0</v>
      </c>
      <c r="H27" s="15">
        <f>SUM(H28:H37)</f>
        <v>0</v>
      </c>
      <c r="I27" s="28">
        <f>SUM(I28:I37)</f>
        <v>0</v>
      </c>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row>
    <row r="28" spans="1:9" ht="15">
      <c r="A28" s="9" t="s">
        <v>27</v>
      </c>
      <c r="B28" s="10" t="s">
        <v>123</v>
      </c>
      <c r="C28" s="10">
        <v>365</v>
      </c>
      <c r="D28" s="10" t="s">
        <v>54</v>
      </c>
      <c r="E28" s="10"/>
      <c r="F28" s="10">
        <f aca="true" t="shared" si="3" ref="F28:F37">C28*E28</f>
        <v>0</v>
      </c>
      <c r="G28" s="57" t="s">
        <v>1</v>
      </c>
      <c r="H28" s="10">
        <f>F28*1.21</f>
        <v>0</v>
      </c>
      <c r="I28" s="58" t="s">
        <v>1</v>
      </c>
    </row>
    <row r="29" spans="1:9" ht="15">
      <c r="A29" s="59" t="s">
        <v>28</v>
      </c>
      <c r="B29" s="2" t="s">
        <v>124</v>
      </c>
      <c r="C29" s="2">
        <v>365</v>
      </c>
      <c r="D29" s="2" t="s">
        <v>54</v>
      </c>
      <c r="E29" s="2"/>
      <c r="F29" s="2">
        <f t="shared" si="3"/>
        <v>0</v>
      </c>
      <c r="G29" s="4" t="s">
        <v>1</v>
      </c>
      <c r="H29" s="2">
        <f aca="true" t="shared" si="4" ref="H29:H37">F29*1.21</f>
        <v>0</v>
      </c>
      <c r="I29" s="60" t="s">
        <v>1</v>
      </c>
    </row>
    <row r="30" spans="1:9" ht="45">
      <c r="A30" s="59" t="s">
        <v>29</v>
      </c>
      <c r="B30" s="45" t="s">
        <v>144</v>
      </c>
      <c r="C30" s="2">
        <v>10</v>
      </c>
      <c r="D30" s="2" t="s">
        <v>54</v>
      </c>
      <c r="E30" s="2"/>
      <c r="F30" s="2">
        <f t="shared" si="3"/>
        <v>0</v>
      </c>
      <c r="G30" s="4" t="s">
        <v>1</v>
      </c>
      <c r="H30" s="2">
        <f t="shared" si="4"/>
        <v>0</v>
      </c>
      <c r="I30" s="60" t="s">
        <v>1</v>
      </c>
    </row>
    <row r="31" spans="1:9" ht="45">
      <c r="A31" s="59" t="s">
        <v>30</v>
      </c>
      <c r="B31" s="45" t="s">
        <v>145</v>
      </c>
      <c r="C31" s="2">
        <v>39</v>
      </c>
      <c r="D31" s="2" t="s">
        <v>54</v>
      </c>
      <c r="E31" s="2"/>
      <c r="F31" s="2">
        <f t="shared" si="3"/>
        <v>0</v>
      </c>
      <c r="G31" s="4" t="s">
        <v>1</v>
      </c>
      <c r="H31" s="2">
        <f t="shared" si="4"/>
        <v>0</v>
      </c>
      <c r="I31" s="60" t="s">
        <v>1</v>
      </c>
    </row>
    <row r="32" spans="1:9" ht="45">
      <c r="A32" s="59" t="s">
        <v>31</v>
      </c>
      <c r="B32" s="45" t="s">
        <v>146</v>
      </c>
      <c r="C32" s="2">
        <v>34</v>
      </c>
      <c r="D32" s="2" t="s">
        <v>54</v>
      </c>
      <c r="E32" s="2"/>
      <c r="F32" s="2">
        <f t="shared" si="3"/>
        <v>0</v>
      </c>
      <c r="G32" s="4" t="s">
        <v>1</v>
      </c>
      <c r="H32" s="2">
        <f t="shared" si="4"/>
        <v>0</v>
      </c>
      <c r="I32" s="60" t="s">
        <v>1</v>
      </c>
    </row>
    <row r="33" spans="1:9" ht="15">
      <c r="A33" s="59" t="s">
        <v>135</v>
      </c>
      <c r="B33" s="45" t="s">
        <v>140</v>
      </c>
      <c r="C33" s="2">
        <v>30</v>
      </c>
      <c r="D33" s="2" t="s">
        <v>54</v>
      </c>
      <c r="E33" s="2"/>
      <c r="F33" s="4" t="s">
        <v>1</v>
      </c>
      <c r="G33" s="35">
        <f>E33*C33</f>
        <v>0</v>
      </c>
      <c r="H33" s="4" t="s">
        <v>1</v>
      </c>
      <c r="I33" s="66">
        <f>G33*1.21</f>
        <v>0</v>
      </c>
    </row>
    <row r="34" spans="1:9" ht="15">
      <c r="A34" s="59" t="s">
        <v>136</v>
      </c>
      <c r="B34" s="2" t="s">
        <v>120</v>
      </c>
      <c r="C34" s="2">
        <v>25</v>
      </c>
      <c r="D34" s="2" t="s">
        <v>4</v>
      </c>
      <c r="E34" s="2"/>
      <c r="F34" s="2">
        <f t="shared" si="3"/>
        <v>0</v>
      </c>
      <c r="G34" s="4" t="s">
        <v>1</v>
      </c>
      <c r="H34" s="2">
        <f t="shared" si="4"/>
        <v>0</v>
      </c>
      <c r="I34" s="65" t="s">
        <v>1</v>
      </c>
    </row>
    <row r="35" spans="1:9" ht="15.75" customHeight="1">
      <c r="A35" s="59" t="s">
        <v>137</v>
      </c>
      <c r="B35" s="2" t="s">
        <v>141</v>
      </c>
      <c r="C35" s="2">
        <v>2555</v>
      </c>
      <c r="D35" s="2" t="s">
        <v>126</v>
      </c>
      <c r="E35" s="2"/>
      <c r="F35" s="2">
        <f t="shared" si="3"/>
        <v>0</v>
      </c>
      <c r="G35" s="4" t="s">
        <v>1</v>
      </c>
      <c r="H35" s="2">
        <f t="shared" si="4"/>
        <v>0</v>
      </c>
      <c r="I35" s="65" t="s">
        <v>1</v>
      </c>
    </row>
    <row r="36" spans="1:9" ht="15">
      <c r="A36" s="59" t="s">
        <v>138</v>
      </c>
      <c r="B36" s="2" t="s">
        <v>142</v>
      </c>
      <c r="C36" s="2">
        <v>20</v>
      </c>
      <c r="D36" s="2" t="s">
        <v>143</v>
      </c>
      <c r="E36" s="2"/>
      <c r="F36" s="4" t="s">
        <v>1</v>
      </c>
      <c r="G36" s="35">
        <f>E36*C36</f>
        <v>0</v>
      </c>
      <c r="H36" s="4" t="s">
        <v>1</v>
      </c>
      <c r="I36" s="67">
        <f>1.21*G36</f>
        <v>0</v>
      </c>
    </row>
    <row r="37" spans="1:9" ht="15.75" thickBot="1">
      <c r="A37" s="12" t="s">
        <v>139</v>
      </c>
      <c r="B37" s="13" t="s">
        <v>121</v>
      </c>
      <c r="C37" s="13">
        <v>300</v>
      </c>
      <c r="D37" s="13" t="s">
        <v>122</v>
      </c>
      <c r="E37" s="13"/>
      <c r="F37" s="13">
        <f t="shared" si="3"/>
        <v>0</v>
      </c>
      <c r="G37" s="61" t="s">
        <v>1</v>
      </c>
      <c r="H37" s="13">
        <f t="shared" si="4"/>
        <v>0</v>
      </c>
      <c r="I37" s="62" t="s">
        <v>1</v>
      </c>
    </row>
    <row r="38" spans="1:80" s="3" customFormat="1" ht="15.75" thickBot="1">
      <c r="A38" s="52" t="s">
        <v>33</v>
      </c>
      <c r="B38" s="53" t="s">
        <v>32</v>
      </c>
      <c r="C38" s="54"/>
      <c r="D38" s="54"/>
      <c r="E38" s="54"/>
      <c r="F38" s="55">
        <f>SUM(F39:F45)</f>
        <v>0</v>
      </c>
      <c r="G38" s="55">
        <f>SUM(G39:G45)</f>
        <v>0</v>
      </c>
      <c r="H38" s="55">
        <f>SUM(H39:H45)</f>
        <v>0</v>
      </c>
      <c r="I38" s="56">
        <f>SUM(I39:I45)</f>
        <v>0</v>
      </c>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row>
    <row r="39" spans="1:9" ht="15">
      <c r="A39" s="71" t="s">
        <v>34</v>
      </c>
      <c r="B39" s="6" t="s">
        <v>41</v>
      </c>
      <c r="C39" s="6">
        <v>1</v>
      </c>
      <c r="D39" s="6" t="s">
        <v>55</v>
      </c>
      <c r="E39" s="6"/>
      <c r="F39" s="6">
        <f>E39*C39</f>
        <v>0</v>
      </c>
      <c r="G39" s="7" t="s">
        <v>1</v>
      </c>
      <c r="H39" s="6">
        <f>F39*1.21</f>
        <v>0</v>
      </c>
      <c r="I39" s="72" t="s">
        <v>1</v>
      </c>
    </row>
    <row r="40" spans="1:9" ht="15">
      <c r="A40" s="59" t="s">
        <v>35</v>
      </c>
      <c r="B40" s="2" t="s">
        <v>42</v>
      </c>
      <c r="C40" s="2">
        <v>365</v>
      </c>
      <c r="D40" s="2" t="s">
        <v>54</v>
      </c>
      <c r="E40" s="2"/>
      <c r="F40" s="7" t="s">
        <v>1</v>
      </c>
      <c r="G40" s="6">
        <f>C40*E40</f>
        <v>0</v>
      </c>
      <c r="H40" s="7" t="s">
        <v>1</v>
      </c>
      <c r="I40" s="24">
        <f>G40*1.21</f>
        <v>0</v>
      </c>
    </row>
    <row r="41" spans="1:9" ht="15">
      <c r="A41" s="59" t="s">
        <v>36</v>
      </c>
      <c r="B41" s="2" t="s">
        <v>43</v>
      </c>
      <c r="C41" s="2">
        <v>1</v>
      </c>
      <c r="D41" s="2" t="s">
        <v>55</v>
      </c>
      <c r="E41" s="2"/>
      <c r="F41" s="6">
        <f>E41*C41</f>
        <v>0</v>
      </c>
      <c r="G41" s="4" t="s">
        <v>1</v>
      </c>
      <c r="H41" s="6">
        <f aca="true" t="shared" si="5" ref="H41">F41*1.21</f>
        <v>0</v>
      </c>
      <c r="I41" s="60" t="s">
        <v>1</v>
      </c>
    </row>
    <row r="42" spans="1:9" ht="15">
      <c r="A42" s="59" t="s">
        <v>37</v>
      </c>
      <c r="B42" s="2" t="s">
        <v>44</v>
      </c>
      <c r="C42" s="2">
        <v>1</v>
      </c>
      <c r="D42" s="2" t="s">
        <v>55</v>
      </c>
      <c r="E42" s="2"/>
      <c r="F42" s="4" t="s">
        <v>1</v>
      </c>
      <c r="G42" s="35">
        <f>E42*C42</f>
        <v>0</v>
      </c>
      <c r="H42" s="4" t="s">
        <v>1</v>
      </c>
      <c r="I42" s="66">
        <f>G42*1.21</f>
        <v>0</v>
      </c>
    </row>
    <row r="43" spans="1:9" ht="15">
      <c r="A43" s="59" t="s">
        <v>38</v>
      </c>
      <c r="B43" s="2" t="s">
        <v>45</v>
      </c>
      <c r="C43" s="2">
        <v>1</v>
      </c>
      <c r="D43" s="2" t="s">
        <v>55</v>
      </c>
      <c r="E43" s="2"/>
      <c r="F43" s="7" t="s">
        <v>1</v>
      </c>
      <c r="G43" s="2">
        <f>C43*E43</f>
        <v>0</v>
      </c>
      <c r="H43" s="7" t="s">
        <v>1</v>
      </c>
      <c r="I43" s="24">
        <f>G43*1.21</f>
        <v>0</v>
      </c>
    </row>
    <row r="44" spans="1:9" ht="15">
      <c r="A44" s="59" t="s">
        <v>39</v>
      </c>
      <c r="B44" s="2" t="s">
        <v>125</v>
      </c>
      <c r="C44" s="2">
        <v>1</v>
      </c>
      <c r="D44" s="2" t="s">
        <v>55</v>
      </c>
      <c r="E44" s="2"/>
      <c r="F44" s="7" t="s">
        <v>1</v>
      </c>
      <c r="G44" s="35">
        <f>E44*C44</f>
        <v>0</v>
      </c>
      <c r="H44" s="7" t="s">
        <v>1</v>
      </c>
      <c r="I44" s="66">
        <f>G44*1.21</f>
        <v>0</v>
      </c>
    </row>
    <row r="45" spans="1:9" ht="15.75" thickBot="1">
      <c r="A45" s="63" t="s">
        <v>40</v>
      </c>
      <c r="B45" s="5" t="s">
        <v>46</v>
      </c>
      <c r="C45" s="5">
        <v>1</v>
      </c>
      <c r="D45" s="5" t="s">
        <v>55</v>
      </c>
      <c r="E45" s="5"/>
      <c r="F45" s="27" t="s">
        <v>1</v>
      </c>
      <c r="G45" s="5">
        <f>C45*E45</f>
        <v>0</v>
      </c>
      <c r="H45" s="27" t="s">
        <v>1</v>
      </c>
      <c r="I45" s="73">
        <f>G45*1.21</f>
        <v>0</v>
      </c>
    </row>
    <row r="46" spans="1:80" s="3" customFormat="1" ht="15.75" thickBot="1">
      <c r="A46" s="17" t="s">
        <v>47</v>
      </c>
      <c r="B46" s="37" t="s">
        <v>132</v>
      </c>
      <c r="C46" s="8"/>
      <c r="D46" s="8"/>
      <c r="E46" s="8"/>
      <c r="F46" s="15">
        <f>SUM(F47:F59)</f>
        <v>0</v>
      </c>
      <c r="G46" s="15">
        <f>SUM(G47:G48)</f>
        <v>0</v>
      </c>
      <c r="H46" s="15">
        <f>SUM(H47:H59)</f>
        <v>0</v>
      </c>
      <c r="I46" s="28">
        <f>SUM(I47:I48)</f>
        <v>0</v>
      </c>
      <c r="J46" s="39"/>
      <c r="K46" s="39"/>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row>
    <row r="47" spans="1:9" ht="15">
      <c r="A47" s="71"/>
      <c r="B47" s="40" t="s">
        <v>6</v>
      </c>
      <c r="C47" s="6"/>
      <c r="D47" s="6"/>
      <c r="E47" s="6"/>
      <c r="F47" s="6"/>
      <c r="G47" s="6"/>
      <c r="H47" s="6"/>
      <c r="I47" s="24"/>
    </row>
    <row r="48" spans="1:9" ht="61.5" customHeight="1">
      <c r="A48" s="59" t="s">
        <v>68</v>
      </c>
      <c r="B48" s="38" t="s">
        <v>108</v>
      </c>
      <c r="C48" s="2">
        <v>1</v>
      </c>
      <c r="D48" s="2" t="s">
        <v>54</v>
      </c>
      <c r="E48" s="2"/>
      <c r="F48" s="2">
        <f>C48*E48</f>
        <v>0</v>
      </c>
      <c r="G48" s="4" t="s">
        <v>1</v>
      </c>
      <c r="H48" s="2">
        <f>F48*1.21</f>
        <v>0</v>
      </c>
      <c r="I48" s="60" t="s">
        <v>1</v>
      </c>
    </row>
    <row r="49" spans="1:9" ht="63" customHeight="1">
      <c r="A49" s="59" t="s">
        <v>74</v>
      </c>
      <c r="B49" s="38" t="s">
        <v>109</v>
      </c>
      <c r="C49" s="2">
        <v>1</v>
      </c>
      <c r="D49" s="2" t="s">
        <v>54</v>
      </c>
      <c r="E49" s="2"/>
      <c r="F49" s="2">
        <f aca="true" t="shared" si="6" ref="F49:F59">C49*E49</f>
        <v>0</v>
      </c>
      <c r="G49" s="4" t="s">
        <v>1</v>
      </c>
      <c r="H49" s="2">
        <f aca="true" t="shared" si="7" ref="H49:H59">F49*1.21</f>
        <v>0</v>
      </c>
      <c r="I49" s="60" t="s">
        <v>1</v>
      </c>
    </row>
    <row r="50" spans="1:9" ht="63.75" customHeight="1">
      <c r="A50" s="59" t="s">
        <v>75</v>
      </c>
      <c r="B50" s="38" t="s">
        <v>110</v>
      </c>
      <c r="C50" s="2">
        <v>1</v>
      </c>
      <c r="D50" s="2" t="s">
        <v>54</v>
      </c>
      <c r="E50" s="2"/>
      <c r="F50" s="2">
        <f t="shared" si="6"/>
        <v>0</v>
      </c>
      <c r="G50" s="4" t="s">
        <v>1</v>
      </c>
      <c r="H50" s="2">
        <f t="shared" si="7"/>
        <v>0</v>
      </c>
      <c r="I50" s="60" t="s">
        <v>1</v>
      </c>
    </row>
    <row r="51" spans="1:9" ht="71.25" customHeight="1">
      <c r="A51" s="59" t="s">
        <v>76</v>
      </c>
      <c r="B51" s="38" t="s">
        <v>111</v>
      </c>
      <c r="C51" s="2">
        <v>1</v>
      </c>
      <c r="D51" s="2" t="s">
        <v>54</v>
      </c>
      <c r="E51" s="2"/>
      <c r="F51" s="2">
        <f t="shared" si="6"/>
        <v>0</v>
      </c>
      <c r="G51" s="4" t="s">
        <v>1</v>
      </c>
      <c r="H51" s="2">
        <f t="shared" si="7"/>
        <v>0</v>
      </c>
      <c r="I51" s="60" t="s">
        <v>1</v>
      </c>
    </row>
    <row r="52" spans="1:9" ht="59.25" customHeight="1">
      <c r="A52" s="59" t="s">
        <v>77</v>
      </c>
      <c r="B52" s="38" t="s">
        <v>112</v>
      </c>
      <c r="C52" s="2">
        <v>1</v>
      </c>
      <c r="D52" s="2" t="s">
        <v>54</v>
      </c>
      <c r="E52" s="2"/>
      <c r="F52" s="2">
        <f t="shared" si="6"/>
        <v>0</v>
      </c>
      <c r="G52" s="4" t="s">
        <v>1</v>
      </c>
      <c r="H52" s="2">
        <f t="shared" si="7"/>
        <v>0</v>
      </c>
      <c r="I52" s="60" t="s">
        <v>1</v>
      </c>
    </row>
    <row r="53" spans="1:9" ht="59.25" customHeight="1">
      <c r="A53" s="59" t="s">
        <v>78</v>
      </c>
      <c r="B53" s="38" t="s">
        <v>113</v>
      </c>
      <c r="C53" s="2">
        <v>1</v>
      </c>
      <c r="D53" s="2" t="s">
        <v>54</v>
      </c>
      <c r="E53" s="2"/>
      <c r="F53" s="2">
        <f t="shared" si="6"/>
        <v>0</v>
      </c>
      <c r="G53" s="4" t="s">
        <v>1</v>
      </c>
      <c r="H53" s="2">
        <f t="shared" si="7"/>
        <v>0</v>
      </c>
      <c r="I53" s="60" t="s">
        <v>1</v>
      </c>
    </row>
    <row r="54" spans="1:9" ht="58.5" customHeight="1">
      <c r="A54" s="59" t="s">
        <v>79</v>
      </c>
      <c r="B54" s="38" t="s">
        <v>114</v>
      </c>
      <c r="C54" s="2">
        <v>1</v>
      </c>
      <c r="D54" s="2" t="s">
        <v>54</v>
      </c>
      <c r="E54" s="2"/>
      <c r="F54" s="2">
        <f t="shared" si="6"/>
        <v>0</v>
      </c>
      <c r="G54" s="4" t="s">
        <v>1</v>
      </c>
      <c r="H54" s="2">
        <f t="shared" si="7"/>
        <v>0</v>
      </c>
      <c r="I54" s="60" t="s">
        <v>1</v>
      </c>
    </row>
    <row r="55" spans="1:9" ht="63.75" customHeight="1">
      <c r="A55" s="59" t="s">
        <v>80</v>
      </c>
      <c r="B55" s="38" t="s">
        <v>115</v>
      </c>
      <c r="C55" s="2">
        <v>1</v>
      </c>
      <c r="D55" s="2" t="s">
        <v>54</v>
      </c>
      <c r="E55" s="2"/>
      <c r="F55" s="2">
        <f t="shared" si="6"/>
        <v>0</v>
      </c>
      <c r="G55" s="4" t="s">
        <v>1</v>
      </c>
      <c r="H55" s="2">
        <f t="shared" si="7"/>
        <v>0</v>
      </c>
      <c r="I55" s="60" t="s">
        <v>1</v>
      </c>
    </row>
    <row r="56" spans="1:9" ht="63" customHeight="1">
      <c r="A56" s="59" t="s">
        <v>81</v>
      </c>
      <c r="B56" s="38" t="s">
        <v>116</v>
      </c>
      <c r="C56" s="2">
        <v>1</v>
      </c>
      <c r="D56" s="2" t="s">
        <v>54</v>
      </c>
      <c r="E56" s="2"/>
      <c r="F56" s="2">
        <f t="shared" si="6"/>
        <v>0</v>
      </c>
      <c r="G56" s="4" t="s">
        <v>1</v>
      </c>
      <c r="H56" s="2">
        <f t="shared" si="7"/>
        <v>0</v>
      </c>
      <c r="I56" s="60" t="s">
        <v>1</v>
      </c>
    </row>
    <row r="57" spans="1:9" ht="61.5" customHeight="1">
      <c r="A57" s="59" t="s">
        <v>82</v>
      </c>
      <c r="B57" s="38" t="s">
        <v>117</v>
      </c>
      <c r="C57" s="2">
        <v>1</v>
      </c>
      <c r="D57" s="2" t="s">
        <v>54</v>
      </c>
      <c r="E57" s="2"/>
      <c r="F57" s="2">
        <f t="shared" si="6"/>
        <v>0</v>
      </c>
      <c r="G57" s="4" t="s">
        <v>1</v>
      </c>
      <c r="H57" s="2">
        <f t="shared" si="7"/>
        <v>0</v>
      </c>
      <c r="I57" s="60" t="s">
        <v>1</v>
      </c>
    </row>
    <row r="58" spans="1:9" ht="64.5" customHeight="1">
      <c r="A58" s="59" t="s">
        <v>83</v>
      </c>
      <c r="B58" s="38" t="s">
        <v>118</v>
      </c>
      <c r="C58" s="2">
        <v>1</v>
      </c>
      <c r="D58" s="2" t="s">
        <v>54</v>
      </c>
      <c r="E58" s="2"/>
      <c r="F58" s="2">
        <f t="shared" si="6"/>
        <v>0</v>
      </c>
      <c r="G58" s="4" t="s">
        <v>1</v>
      </c>
      <c r="H58" s="2">
        <f t="shared" si="7"/>
        <v>0</v>
      </c>
      <c r="I58" s="60" t="s">
        <v>1</v>
      </c>
    </row>
    <row r="59" spans="1:9" ht="64.5" customHeight="1" thickBot="1">
      <c r="A59" s="63" t="s">
        <v>84</v>
      </c>
      <c r="B59" s="41" t="s">
        <v>119</v>
      </c>
      <c r="C59" s="5">
        <v>1</v>
      </c>
      <c r="D59" s="5" t="s">
        <v>54</v>
      </c>
      <c r="E59" s="2"/>
      <c r="F59" s="5">
        <f t="shared" si="6"/>
        <v>0</v>
      </c>
      <c r="G59" s="16" t="s">
        <v>1</v>
      </c>
      <c r="H59" s="5">
        <f t="shared" si="7"/>
        <v>0</v>
      </c>
      <c r="I59" s="64" t="s">
        <v>1</v>
      </c>
    </row>
    <row r="60" spans="1:80" s="3" customFormat="1" ht="15.75" thickBot="1">
      <c r="A60" s="17" t="s">
        <v>56</v>
      </c>
      <c r="B60" s="37" t="s">
        <v>48</v>
      </c>
      <c r="C60" s="8"/>
      <c r="D60" s="8"/>
      <c r="E60" s="8"/>
      <c r="F60" s="15">
        <f>F65</f>
        <v>0</v>
      </c>
      <c r="G60" s="15">
        <f>SUM(G61:G65)</f>
        <v>0</v>
      </c>
      <c r="H60" s="15">
        <f>H65</f>
        <v>0</v>
      </c>
      <c r="I60" s="28">
        <f>SUM(I61:I65)</f>
        <v>0</v>
      </c>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row>
    <row r="61" spans="1:9" ht="15">
      <c r="A61" s="71" t="s">
        <v>58</v>
      </c>
      <c r="B61" s="6" t="s">
        <v>49</v>
      </c>
      <c r="C61" s="6">
        <v>1</v>
      </c>
      <c r="D61" s="6" t="s">
        <v>55</v>
      </c>
      <c r="E61" s="6"/>
      <c r="F61" s="4" t="s">
        <v>1</v>
      </c>
      <c r="G61" s="4">
        <f>C61*E61</f>
        <v>0</v>
      </c>
      <c r="H61" s="4" t="s">
        <v>1</v>
      </c>
      <c r="I61" s="66">
        <f>G61*1.21</f>
        <v>0</v>
      </c>
    </row>
    <row r="62" spans="1:9" ht="15">
      <c r="A62" s="59" t="s">
        <v>57</v>
      </c>
      <c r="B62" s="2" t="s">
        <v>50</v>
      </c>
      <c r="C62" s="6">
        <v>1</v>
      </c>
      <c r="D62" s="6" t="s">
        <v>55</v>
      </c>
      <c r="E62" s="2"/>
      <c r="F62" s="4" t="s">
        <v>1</v>
      </c>
      <c r="G62" s="4">
        <f>C62*E62</f>
        <v>0</v>
      </c>
      <c r="H62" s="4" t="s">
        <v>1</v>
      </c>
      <c r="I62" s="66">
        <f>G62*1.21</f>
        <v>0</v>
      </c>
    </row>
    <row r="63" spans="1:9" ht="15">
      <c r="A63" s="59" t="s">
        <v>59</v>
      </c>
      <c r="B63" s="2" t="s">
        <v>51</v>
      </c>
      <c r="C63" s="6">
        <v>1</v>
      </c>
      <c r="D63" s="6" t="s">
        <v>55</v>
      </c>
      <c r="E63" s="2"/>
      <c r="F63" s="4" t="s">
        <v>1</v>
      </c>
      <c r="G63" s="4">
        <f>C63*E63</f>
        <v>0</v>
      </c>
      <c r="H63" s="4" t="s">
        <v>1</v>
      </c>
      <c r="I63" s="66">
        <f>G63*1.21</f>
        <v>0</v>
      </c>
    </row>
    <row r="64" spans="1:9" ht="15">
      <c r="A64" s="59" t="s">
        <v>60</v>
      </c>
      <c r="B64" s="2" t="s">
        <v>52</v>
      </c>
      <c r="C64" s="6">
        <v>1</v>
      </c>
      <c r="D64" s="6" t="s">
        <v>55</v>
      </c>
      <c r="E64" s="2"/>
      <c r="F64" s="4" t="s">
        <v>1</v>
      </c>
      <c r="G64" s="4">
        <f>C64*E64</f>
        <v>0</v>
      </c>
      <c r="H64" s="4" t="s">
        <v>1</v>
      </c>
      <c r="I64" s="66">
        <f>G64*1.21</f>
        <v>0</v>
      </c>
    </row>
    <row r="65" spans="1:9" ht="15.75" thickBot="1">
      <c r="A65" s="12" t="s">
        <v>61</v>
      </c>
      <c r="B65" s="13" t="s">
        <v>53</v>
      </c>
      <c r="C65" s="74">
        <v>365</v>
      </c>
      <c r="D65" s="74" t="s">
        <v>54</v>
      </c>
      <c r="E65" s="13"/>
      <c r="F65" s="75">
        <f>C65*E65</f>
        <v>0</v>
      </c>
      <c r="G65" s="61" t="s">
        <v>1</v>
      </c>
      <c r="H65" s="75">
        <f>F65*1.21</f>
        <v>0</v>
      </c>
      <c r="I65" s="76" t="s">
        <v>1</v>
      </c>
    </row>
    <row r="66" ht="15.75" thickBot="1"/>
    <row r="67" spans="2:9" ht="15.75" thickBot="1">
      <c r="B67" s="30" t="s">
        <v>62</v>
      </c>
      <c r="C67" s="31"/>
      <c r="D67" s="31"/>
      <c r="E67" s="31"/>
      <c r="F67" s="32">
        <f>F60+F46+F38+F3+F27</f>
        <v>0</v>
      </c>
      <c r="G67" s="32">
        <f>G60+G46+G38+G27+G3</f>
        <v>0</v>
      </c>
      <c r="H67" s="32">
        <f>H60+H46+H38+H27+H3</f>
        <v>0</v>
      </c>
      <c r="I67" s="33">
        <f>I3+I27+I38+I46+I60</f>
        <v>0</v>
      </c>
    </row>
    <row r="68" ht="15.75" thickBot="1"/>
    <row r="69" spans="2:8" ht="15">
      <c r="B69" s="19"/>
      <c r="C69" s="10"/>
      <c r="D69" s="10"/>
      <c r="E69" s="10" t="s">
        <v>64</v>
      </c>
      <c r="F69" s="10" t="s">
        <v>65</v>
      </c>
      <c r="G69" s="10" t="s">
        <v>66</v>
      </c>
      <c r="H69" s="11" t="s">
        <v>67</v>
      </c>
    </row>
    <row r="70" spans="2:8" ht="15">
      <c r="B70" s="20" t="s">
        <v>63</v>
      </c>
      <c r="C70" s="2"/>
      <c r="D70" s="26"/>
      <c r="E70" s="2" t="s">
        <v>0</v>
      </c>
      <c r="F70" s="22">
        <f>F67+G67</f>
        <v>0</v>
      </c>
      <c r="G70" s="22">
        <f>H70-F70</f>
        <v>0</v>
      </c>
      <c r="H70" s="23">
        <f>H67+I67</f>
        <v>0</v>
      </c>
    </row>
    <row r="71" spans="2:8" ht="15">
      <c r="B71" s="20" t="s">
        <v>7</v>
      </c>
      <c r="C71" s="2"/>
      <c r="D71" s="26"/>
      <c r="E71" s="2" t="s">
        <v>0</v>
      </c>
      <c r="F71" s="25">
        <f>F67</f>
        <v>0</v>
      </c>
      <c r="G71" s="25">
        <f>H71-F71</f>
        <v>0</v>
      </c>
      <c r="H71" s="34">
        <f>H67</f>
        <v>0</v>
      </c>
    </row>
    <row r="72" spans="2:8" ht="15.75" thickBot="1">
      <c r="B72" s="21" t="s">
        <v>8</v>
      </c>
      <c r="C72" s="13"/>
      <c r="D72" s="29"/>
      <c r="E72" s="13" t="s">
        <v>0</v>
      </c>
      <c r="F72" s="69">
        <f>G67</f>
        <v>0</v>
      </c>
      <c r="G72" s="69">
        <f>H72-F72</f>
        <v>0</v>
      </c>
      <c r="H72" s="70">
        <f>I67</f>
        <v>0</v>
      </c>
    </row>
    <row r="74" spans="2:9" ht="15.75">
      <c r="B74" s="42" t="s">
        <v>105</v>
      </c>
      <c r="C74" s="42"/>
      <c r="D74" s="42"/>
      <c r="E74" s="42"/>
      <c r="F74" s="42"/>
      <c r="G74" s="42"/>
      <c r="H74" s="42"/>
      <c r="I74" s="42"/>
    </row>
    <row r="75" spans="2:9" ht="15.75">
      <c r="B75" s="42" t="s">
        <v>106</v>
      </c>
      <c r="C75" s="42"/>
      <c r="D75" s="42"/>
      <c r="E75" s="42"/>
      <c r="F75" s="42"/>
      <c r="G75" s="42"/>
      <c r="H75" s="42"/>
      <c r="I75" s="42"/>
    </row>
    <row r="76" spans="2:9" ht="15.75">
      <c r="B76" s="42" t="s">
        <v>107</v>
      </c>
      <c r="C76" s="42"/>
      <c r="D76" s="42"/>
      <c r="E76" s="42"/>
      <c r="F76" s="42"/>
      <c r="G76" s="42"/>
      <c r="H76" s="42"/>
      <c r="I76" s="42"/>
    </row>
    <row r="78" spans="4:8" ht="15">
      <c r="D78" s="68"/>
      <c r="F78" s="39"/>
      <c r="G78" s="39"/>
      <c r="H78" s="39"/>
    </row>
    <row r="79" spans="4:8" ht="15">
      <c r="D79" s="68"/>
      <c r="F79" s="39"/>
      <c r="G79" s="39"/>
      <c r="H79" s="39"/>
    </row>
    <row r="80" spans="4:8" ht="15">
      <c r="D80" s="68"/>
      <c r="F80" s="39"/>
      <c r="G80" s="39"/>
      <c r="H80" s="39"/>
    </row>
  </sheetData>
  <printOptions/>
  <pageMargins left="0.7" right="0.7" top="0.787401575" bottom="0.787401575" header="0.3" footer="0.3"/>
  <pageSetup fitToWidth="0" fitToHeight="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Kiwi Black</dc:creator>
  <cp:keywords/>
  <dc:description/>
  <cp:lastModifiedBy>Dagmar Černá</cp:lastModifiedBy>
  <cp:lastPrinted>2022-11-01T10:51:25Z</cp:lastPrinted>
  <dcterms:created xsi:type="dcterms:W3CDTF">2015-06-05T18:19:34Z</dcterms:created>
  <dcterms:modified xsi:type="dcterms:W3CDTF">2024-02-13T20:28:56Z</dcterms:modified>
  <cp:category/>
  <cp:version/>
  <cp:contentType/>
  <cp:contentStatus/>
</cp:coreProperties>
</file>