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Zakázky\Dobříš_ul. Husova\SP\Rozdělení_neuznatelné_náklady\"/>
    </mc:Choice>
  </mc:AlternateContent>
  <bookViews>
    <workbookView xWindow="0" yWindow="0" windowWidth="0" windowHeight="0"/>
  </bookViews>
  <sheets>
    <sheet name="Rekapitulace stavby" sheetId="1" r:id="rId1"/>
    <sheet name="101.01 - Komunikace a vjezdy" sheetId="2" r:id="rId2"/>
    <sheet name="101.02 - Chodníky" sheetId="3" r:id="rId3"/>
    <sheet name="101.05 - Veřejná zeleň" sheetId="4" r:id="rId4"/>
    <sheet name="SO 401 - Veřejné osvětlení" sheetId="5" r:id="rId5"/>
    <sheet name="SO 901 - Návrh DIO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'101.01 - Komunikace a vjezdy'!$C$88:$K$266</definedName>
    <definedName name="_xlnm.Print_Area" localSheetId="1">'101.01 - Komunikace a vjezdy'!$C$4:$J$41,'101.01 - Komunikace a vjezdy'!$C$47:$J$68,'101.01 - Komunikace a vjezdy'!$C$74:$K$266</definedName>
    <definedName name="_xlnm.Print_Titles" localSheetId="1">'101.01 - Komunikace a vjezdy'!$88:$88</definedName>
    <definedName name="_xlnm._FilterDatabase" localSheetId="2" hidden="1">'101.02 - Chodníky'!$C$90:$K$399</definedName>
    <definedName name="_xlnm.Print_Area" localSheetId="2">'101.02 - Chodníky'!$C$4:$J$41,'101.02 - Chodníky'!$C$47:$J$70,'101.02 - Chodníky'!$C$76:$K$399</definedName>
    <definedName name="_xlnm.Print_Titles" localSheetId="2">'101.02 - Chodníky'!$90:$90</definedName>
    <definedName name="_xlnm._FilterDatabase" localSheetId="3" hidden="1">'101.05 - Veřejná zeleň'!$C$87:$K$175</definedName>
    <definedName name="_xlnm.Print_Area" localSheetId="3">'101.05 - Veřejná zeleň'!$C$4:$J$41,'101.05 - Veřejná zeleň'!$C$47:$J$67,'101.05 - Veřejná zeleň'!$C$73:$K$175</definedName>
    <definedName name="_xlnm.Print_Titles" localSheetId="3">'101.05 - Veřejná zeleň'!$87:$87</definedName>
    <definedName name="_xlnm._FilterDatabase" localSheetId="4" hidden="1">'SO 401 - Veřejné osvětlení'!$C$88:$K$202</definedName>
    <definedName name="_xlnm.Print_Area" localSheetId="4">'SO 401 - Veřejné osvětlení'!$C$4:$J$39,'SO 401 - Veřejné osvětlení'!$C$45:$J$70,'SO 401 - Veřejné osvětlení'!$C$76:$K$202</definedName>
    <definedName name="_xlnm.Print_Titles" localSheetId="4">'SO 401 - Veřejné osvětlení'!$88:$88</definedName>
    <definedName name="_xlnm._FilterDatabase" localSheetId="5" hidden="1">'SO 901 - Návrh DIO'!$C$80:$K$137</definedName>
    <definedName name="_xlnm.Print_Area" localSheetId="5">'SO 901 - Návrh DIO'!$C$4:$J$39,'SO 901 - Návrh DIO'!$C$45:$J$62,'SO 901 - Návrh DIO'!$C$68:$K$137</definedName>
    <definedName name="_xlnm.Print_Titles" localSheetId="5">'SO 901 - Návrh DIO'!$80:$80</definedName>
    <definedName name="_xlnm._FilterDatabase" localSheetId="6" hidden="1">'VON - Vedlejší a ostatní ...'!$C$83:$K$115</definedName>
    <definedName name="_xlnm.Print_Area" localSheetId="6">'VON - Vedlejší a ostatní ...'!$C$4:$J$39,'VON - Vedlejší a ostatní ...'!$C$45:$J$65,'VON - Vedlejší a ostatní ...'!$C$71:$K$115</definedName>
    <definedName name="_xlnm.Print_Titles" localSheetId="6">'VON - Vedlejší a ostatní 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6" r="J37"/>
  <c r="J36"/>
  <c i="1" r="AY60"/>
  <c i="6" r="J35"/>
  <c i="1" r="AX60"/>
  <c i="6"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5" r="J37"/>
  <c r="J36"/>
  <c i="1" r="AY59"/>
  <c i="5" r="J35"/>
  <c i="1" r="AX59"/>
  <c i="5"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4" r="J39"/>
  <c r="J38"/>
  <c i="1" r="AY58"/>
  <c i="4" r="J37"/>
  <c i="1" r="AX58"/>
  <c i="4"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21"/>
  <c r="BH121"/>
  <c r="BG121"/>
  <c r="BF121"/>
  <c r="T121"/>
  <c r="R121"/>
  <c r="P121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398"/>
  <c r="BH398"/>
  <c r="BG398"/>
  <c r="BF398"/>
  <c r="T398"/>
  <c r="T397"/>
  <c r="R398"/>
  <c r="R397"/>
  <c r="P398"/>
  <c r="P397"/>
  <c r="BI392"/>
  <c r="BH392"/>
  <c r="BG392"/>
  <c r="BF392"/>
  <c r="T392"/>
  <c r="R392"/>
  <c r="P392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1"/>
  <c r="BH371"/>
  <c r="BG371"/>
  <c r="BF371"/>
  <c r="T371"/>
  <c r="R371"/>
  <c r="P371"/>
  <c r="BI366"/>
  <c r="BH366"/>
  <c r="BG366"/>
  <c r="BF366"/>
  <c r="T366"/>
  <c r="R366"/>
  <c r="P366"/>
  <c r="BI339"/>
  <c r="BH339"/>
  <c r="BG339"/>
  <c r="BF339"/>
  <c r="T339"/>
  <c r="R339"/>
  <c r="P339"/>
  <c r="BI330"/>
  <c r="BH330"/>
  <c r="BG330"/>
  <c r="BF330"/>
  <c r="T330"/>
  <c r="R330"/>
  <c r="P330"/>
  <c r="BI321"/>
  <c r="BH321"/>
  <c r="BG321"/>
  <c r="BF321"/>
  <c r="T321"/>
  <c r="R321"/>
  <c r="P321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77"/>
  <c r="BH277"/>
  <c r="BG277"/>
  <c r="BF277"/>
  <c r="T277"/>
  <c r="R277"/>
  <c r="P277"/>
  <c r="BI275"/>
  <c r="BH275"/>
  <c r="BG275"/>
  <c r="BF275"/>
  <c r="T275"/>
  <c r="R275"/>
  <c r="P275"/>
  <c r="BI265"/>
  <c r="BH265"/>
  <c r="BG265"/>
  <c r="BF265"/>
  <c r="T265"/>
  <c r="R265"/>
  <c r="P265"/>
  <c r="BI263"/>
  <c r="BH263"/>
  <c r="BG263"/>
  <c r="BF263"/>
  <c r="T263"/>
  <c r="R263"/>
  <c r="P263"/>
  <c r="BI254"/>
  <c r="BH254"/>
  <c r="BG254"/>
  <c r="BF254"/>
  <c r="T254"/>
  <c r="R254"/>
  <c r="P254"/>
  <c r="BI252"/>
  <c r="BH252"/>
  <c r="BG252"/>
  <c r="BF252"/>
  <c r="T252"/>
  <c r="R252"/>
  <c r="P252"/>
  <c r="BI239"/>
  <c r="BH239"/>
  <c r="BG239"/>
  <c r="BF239"/>
  <c r="T239"/>
  <c r="R239"/>
  <c r="P239"/>
  <c r="BI237"/>
  <c r="BH237"/>
  <c r="BG237"/>
  <c r="BF237"/>
  <c r="T237"/>
  <c r="R237"/>
  <c r="P237"/>
  <c r="BI228"/>
  <c r="BH228"/>
  <c r="BG228"/>
  <c r="BF228"/>
  <c r="T228"/>
  <c r="R228"/>
  <c r="P228"/>
  <c r="BI219"/>
  <c r="BH219"/>
  <c r="BG219"/>
  <c r="BF219"/>
  <c r="T219"/>
  <c r="R219"/>
  <c r="P219"/>
  <c r="BI217"/>
  <c r="BH217"/>
  <c r="BG217"/>
  <c r="BF217"/>
  <c r="T217"/>
  <c r="R217"/>
  <c r="P217"/>
  <c r="BI208"/>
  <c r="BH208"/>
  <c r="BG208"/>
  <c r="BF208"/>
  <c r="T208"/>
  <c r="R208"/>
  <c r="P208"/>
  <c r="BI201"/>
  <c r="BH201"/>
  <c r="BG201"/>
  <c r="BF201"/>
  <c r="T201"/>
  <c r="R201"/>
  <c r="P201"/>
  <c r="BI192"/>
  <c r="BH192"/>
  <c r="BG192"/>
  <c r="BF192"/>
  <c r="T192"/>
  <c r="R192"/>
  <c r="P192"/>
  <c r="BI183"/>
  <c r="BH183"/>
  <c r="BG183"/>
  <c r="BF183"/>
  <c r="T183"/>
  <c r="R183"/>
  <c r="P183"/>
  <c r="BI173"/>
  <c r="BH173"/>
  <c r="BG173"/>
  <c r="BF173"/>
  <c r="T173"/>
  <c r="R173"/>
  <c r="P173"/>
  <c r="BI156"/>
  <c r="BH156"/>
  <c r="BG156"/>
  <c r="BF156"/>
  <c r="T156"/>
  <c r="R156"/>
  <c r="P156"/>
  <c r="BI147"/>
  <c r="BH147"/>
  <c r="BG147"/>
  <c r="BF147"/>
  <c r="T147"/>
  <c r="R147"/>
  <c r="P147"/>
  <c r="BI121"/>
  <c r="BH121"/>
  <c r="BG121"/>
  <c r="BF121"/>
  <c r="T121"/>
  <c r="R121"/>
  <c r="P121"/>
  <c r="BI112"/>
  <c r="BH112"/>
  <c r="BG112"/>
  <c r="BF112"/>
  <c r="T112"/>
  <c r="R112"/>
  <c r="P112"/>
  <c r="BI103"/>
  <c r="BH103"/>
  <c r="BG103"/>
  <c r="BF103"/>
  <c r="T103"/>
  <c r="R103"/>
  <c r="P103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2" r="J39"/>
  <c r="J38"/>
  <c i="1" r="AY56"/>
  <c i="2" r="J37"/>
  <c i="1" r="AX56"/>
  <c i="2" r="BI264"/>
  <c r="BH264"/>
  <c r="BG264"/>
  <c r="BF264"/>
  <c r="T264"/>
  <c r="R264"/>
  <c r="P264"/>
  <c r="BI253"/>
  <c r="BH253"/>
  <c r="BG253"/>
  <c r="BF253"/>
  <c r="T253"/>
  <c r="R253"/>
  <c r="P253"/>
  <c r="BI242"/>
  <c r="BH242"/>
  <c r="BG242"/>
  <c r="BF242"/>
  <c r="T242"/>
  <c r="R242"/>
  <c r="P242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2"/>
  <c r="BH222"/>
  <c r="BG222"/>
  <c r="BF222"/>
  <c r="T222"/>
  <c r="R222"/>
  <c r="P222"/>
  <c r="BI220"/>
  <c r="BH220"/>
  <c r="BG220"/>
  <c r="BF220"/>
  <c r="T220"/>
  <c r="R220"/>
  <c r="P220"/>
  <c r="BI211"/>
  <c r="BH211"/>
  <c r="BG211"/>
  <c r="BF211"/>
  <c r="T211"/>
  <c r="R211"/>
  <c r="P211"/>
  <c r="BI191"/>
  <c r="BH191"/>
  <c r="BG191"/>
  <c r="BF191"/>
  <c r="T191"/>
  <c r="R191"/>
  <c r="P191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2"/>
  <c r="BH122"/>
  <c r="BG122"/>
  <c r="BF122"/>
  <c r="T122"/>
  <c r="R122"/>
  <c r="P122"/>
  <c r="BI116"/>
  <c r="BH116"/>
  <c r="BG116"/>
  <c r="BF116"/>
  <c r="T116"/>
  <c r="R116"/>
  <c r="P116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1" r="L50"/>
  <c r="AM50"/>
  <c r="AM49"/>
  <c r="L49"/>
  <c r="AM47"/>
  <c r="L47"/>
  <c r="L45"/>
  <c r="L44"/>
  <c i="2" r="J232"/>
  <c i="3" r="BK306"/>
  <c r="J94"/>
  <c i="5" r="BK132"/>
  <c r="J154"/>
  <c i="3" r="BK303"/>
  <c i="5" r="BK165"/>
  <c r="BK192"/>
  <c r="J169"/>
  <c i="1" r="AS55"/>
  <c i="3" r="BK296"/>
  <c i="5" r="BK138"/>
  <c r="BK130"/>
  <c i="7" r="BK93"/>
  <c i="2" r="J183"/>
  <c r="BK102"/>
  <c i="3" r="BK217"/>
  <c i="5" r="J156"/>
  <c r="BK155"/>
  <c i="6" r="J94"/>
  <c i="5" r="BK97"/>
  <c r="J131"/>
  <c i="3" r="J296"/>
  <c i="5" r="BK139"/>
  <c i="6" r="J103"/>
  <c i="5" r="BK176"/>
  <c r="BK198"/>
  <c r="J93"/>
  <c i="4" r="J123"/>
  <c i="5" r="J118"/>
  <c r="BK144"/>
  <c r="J123"/>
  <c i="2" r="BK222"/>
  <c r="BK122"/>
  <c i="3" r="J366"/>
  <c i="5" r="J139"/>
  <c r="J127"/>
  <c i="6" r="J100"/>
  <c i="3" r="BK208"/>
  <c i="5" r="BK105"/>
  <c r="BK161"/>
  <c i="2" r="BK116"/>
  <c r="J143"/>
  <c i="3" r="J389"/>
  <c i="5" r="BK133"/>
  <c r="J100"/>
  <c i="6" r="BK84"/>
  <c i="4" r="BK165"/>
  <c i="5" r="J147"/>
  <c r="BK156"/>
  <c i="2" r="J235"/>
  <c r="BK92"/>
  <c i="3" r="BK183"/>
  <c i="5" r="BK189"/>
  <c i="6" r="J119"/>
  <c i="2" r="BK242"/>
  <c r="J116"/>
  <c i="3" r="BK375"/>
  <c i="5" r="BK127"/>
  <c r="BK94"/>
  <c i="3" r="J121"/>
  <c i="5" r="BK117"/>
  <c r="J168"/>
  <c i="7" r="BK104"/>
  <c i="5" r="J150"/>
  <c r="J164"/>
  <c r="BK164"/>
  <c i="4" r="J104"/>
  <c i="5" r="BK125"/>
  <c i="7" r="J93"/>
  <c i="4" r="BK141"/>
  <c i="5" r="J141"/>
  <c r="J104"/>
  <c i="2" r="BK235"/>
  <c i="3" r="J217"/>
  <c r="BK380"/>
  <c i="5" r="BK143"/>
  <c r="BK180"/>
  <c r="BK113"/>
  <c i="3" r="BK252"/>
  <c i="5" r="J188"/>
  <c r="J102"/>
  <c r="BK163"/>
  <c i="2" r="J148"/>
  <c i="3" r="BK309"/>
  <c i="4" r="BK98"/>
  <c i="5" r="BK182"/>
  <c r="J165"/>
  <c i="3" r="J156"/>
  <c i="5" r="J170"/>
  <c r="BK120"/>
  <c i="2" r="BK220"/>
  <c r="J102"/>
  <c i="3" r="BK254"/>
  <c i="5" r="J159"/>
  <c r="J197"/>
  <c i="2" r="J264"/>
  <c r="BK140"/>
  <c i="3" r="BK389"/>
  <c r="BK192"/>
  <c i="5" r="J184"/>
  <c i="6" r="J130"/>
  <c i="4" r="J159"/>
  <c i="5" r="J146"/>
  <c i="6" r="BK100"/>
  <c i="3" r="BK173"/>
  <c i="5" r="J96"/>
  <c r="BK96"/>
  <c i="3" r="J339"/>
  <c i="5" r="BK152"/>
  <c r="BK186"/>
  <c i="7" r="J97"/>
  <c i="5" r="J180"/>
  <c r="BK169"/>
  <c i="6" r="J111"/>
  <c i="2" r="BK211"/>
  <c i="3" r="J309"/>
  <c i="4" r="J143"/>
  <c i="5" r="BK128"/>
  <c i="6" r="BK127"/>
  <c i="3" r="BK201"/>
  <c i="5" r="J149"/>
  <c r="BK129"/>
  <c i="2" r="BK181"/>
  <c i="3" r="J147"/>
  <c i="5" r="J181"/>
  <c r="BK179"/>
  <c i="3" r="J312"/>
  <c i="5" r="J193"/>
  <c r="BK111"/>
  <c i="6" r="BK103"/>
  <c i="2" r="J191"/>
  <c i="3" r="BK330"/>
  <c r="BK339"/>
  <c i="5" r="J187"/>
  <c r="BK159"/>
  <c i="6" r="J84"/>
  <c i="2" r="BK145"/>
  <c i="3" r="J237"/>
  <c r="J252"/>
  <c i="5" r="J173"/>
  <c r="BK135"/>
  <c i="7" r="J109"/>
  <c i="4" r="J165"/>
  <c i="5" r="J189"/>
  <c r="J95"/>
  <c i="4" r="J153"/>
  <c i="5" r="BK199"/>
  <c i="7" r="BK89"/>
  <c i="5" r="J119"/>
  <c i="6" r="BK114"/>
  <c i="3" r="J265"/>
  <c i="5" r="J201"/>
  <c r="BK95"/>
  <c i="7" r="BK91"/>
  <c i="2" r="BK143"/>
  <c i="3" r="J112"/>
  <c i="5" r="J140"/>
  <c r="J182"/>
  <c i="2" r="F36"/>
  <c r="BK253"/>
  <c r="J134"/>
  <c i="3" r="BK94"/>
  <c i="5" r="J136"/>
  <c r="J125"/>
  <c i="7" r="BK95"/>
  <c i="5" r="BK195"/>
  <c r="BK112"/>
  <c i="6" r="BK124"/>
  <c i="2" r="J181"/>
  <c i="3" r="BK292"/>
  <c i="4" r="J171"/>
  <c i="5" r="BK108"/>
  <c r="BK98"/>
  <c i="2" r="J169"/>
  <c i="3" r="BK156"/>
  <c i="4" r="BK111"/>
  <c i="5" r="J132"/>
  <c r="BK151"/>
  <c i="7" r="BK107"/>
  <c i="5" r="BK173"/>
  <c r="BK106"/>
  <c i="3" r="J303"/>
  <c i="5" r="J199"/>
  <c r="J178"/>
  <c r="BK175"/>
  <c i="4" r="J129"/>
  <c i="5" r="J175"/>
  <c i="6" r="J124"/>
  <c i="3" r="BK371"/>
  <c i="5" r="BK145"/>
  <c r="BK193"/>
  <c i="6" r="J106"/>
  <c i="2" r="BK171"/>
  <c i="3" r="J392"/>
  <c i="4" r="J98"/>
  <c i="5" r="BK191"/>
  <c i="6" r="J114"/>
  <c i="3" r="J239"/>
  <c i="5" r="BK177"/>
  <c r="BK194"/>
  <c i="6" r="BK106"/>
  <c i="2" r="J171"/>
  <c i="3" r="J321"/>
  <c i="5" r="BK181"/>
  <c r="J116"/>
  <c i="3" r="J384"/>
  <c i="5" r="BK104"/>
  <c r="J160"/>
  <c i="6" r="BK94"/>
  <c i="2" r="J140"/>
  <c i="3" r="J398"/>
  <c i="4" r="J145"/>
  <c i="5" r="BK202"/>
  <c r="BK118"/>
  <c i="2" r="BK191"/>
  <c r="J92"/>
  <c i="3" r="J254"/>
  <c i="5" r="J151"/>
  <c r="BK154"/>
  <c r="BK121"/>
  <c i="3" r="BK112"/>
  <c i="5" r="J153"/>
  <c r="BK153"/>
  <c i="2" r="F39"/>
  <c r="BK183"/>
  <c i="3" r="J371"/>
  <c i="5" r="J186"/>
  <c r="BK201"/>
  <c i="3" r="J277"/>
  <c i="4" r="BK91"/>
  <c i="5" r="BK162"/>
  <c r="J167"/>
  <c i="7" r="BK101"/>
  <c i="2" r="J211"/>
  <c i="3" r="J292"/>
  <c i="5" r="BK136"/>
  <c r="BK137"/>
  <c i="3" r="J275"/>
  <c i="5" r="J128"/>
  <c r="J152"/>
  <c i="7" r="BK109"/>
  <c i="2" r="J145"/>
  <c i="3" r="BK219"/>
  <c i="4" r="J91"/>
  <c i="5" r="J137"/>
  <c i="7" r="J111"/>
  <c i="2" r="BK232"/>
  <c i="3" r="J289"/>
  <c r="BK289"/>
  <c i="5" r="BK119"/>
  <c r="J190"/>
  <c i="3" r="BK237"/>
  <c i="5" r="J99"/>
  <c r="J174"/>
  <c i="7" r="J89"/>
  <c i="4" r="J121"/>
  <c i="5" r="BK107"/>
  <c i="7" r="BK97"/>
  <c i="5" r="J115"/>
  <c r="BK115"/>
  <c i="3" r="BK275"/>
  <c i="5" r="J109"/>
  <c r="BK196"/>
  <c r="BK178"/>
  <c i="7" r="J101"/>
  <c i="2" r="BK229"/>
  <c i="3" r="BK228"/>
  <c i="5" r="J112"/>
  <c r="J103"/>
  <c i="7" r="J107"/>
  <c i="3" r="J183"/>
  <c i="5" r="J133"/>
  <c r="BK123"/>
  <c i="2" r="BK264"/>
  <c i="4" r="J147"/>
  <c i="5" r="J130"/>
  <c i="7" r="BK111"/>
  <c i="4" r="J111"/>
  <c i="5" r="BK131"/>
  <c r="J162"/>
  <c i="2" r="BK173"/>
  <c i="3" r="J380"/>
  <c i="4" r="J135"/>
  <c i="5" r="J161"/>
  <c r="BK102"/>
  <c i="2" r="BK107"/>
  <c i="3" r="BK312"/>
  <c i="4" r="BK145"/>
  <c i="5" r="J196"/>
  <c i="7" r="J91"/>
  <c i="5" r="BK109"/>
  <c i="3" r="BK392"/>
  <c i="5" r="BK170"/>
  <c r="BK124"/>
  <c r="J166"/>
  <c r="J143"/>
  <c i="3" r="BK121"/>
  <c i="5" r="BK150"/>
  <c r="J98"/>
  <c r="BK99"/>
  <c i="2" r="J253"/>
  <c r="BK97"/>
  <c i="3" r="J287"/>
  <c i="5" r="J195"/>
  <c r="J177"/>
  <c i="7" r="BK99"/>
  <c i="3" r="BK384"/>
  <c i="5" r="BK172"/>
  <c r="J94"/>
  <c i="7" r="J104"/>
  <c i="5" r="J129"/>
  <c r="J192"/>
  <c i="2" r="BK169"/>
  <c i="3" r="J103"/>
  <c r="J263"/>
  <c i="5" r="J126"/>
  <c i="7" r="BK114"/>
  <c i="2" r="J220"/>
  <c i="3" r="J208"/>
  <c r="BK321"/>
  <c i="5" r="J191"/>
  <c r="BK160"/>
  <c i="4" r="BK104"/>
  <c i="5" r="BK149"/>
  <c r="BK167"/>
  <c i="3" r="BK147"/>
  <c i="5" r="BK188"/>
  <c r="J106"/>
  <c r="J179"/>
  <c r="J185"/>
  <c i="2" r="J36"/>
  <c r="J222"/>
  <c r="J97"/>
  <c i="3" r="BK287"/>
  <c i="4" r="BK135"/>
  <c i="5" r="J198"/>
  <c r="BK166"/>
  <c i="2" r="F37"/>
  <c i="5" r="BK184"/>
  <c i="3" r="J375"/>
  <c i="5" r="BK134"/>
  <c r="BK114"/>
  <c i="3" r="BK263"/>
  <c i="5" r="BK100"/>
  <c r="J176"/>
  <c i="7" r="J87"/>
  <c i="5" r="J117"/>
  <c r="J144"/>
  <c i="4" r="BK129"/>
  <c i="5" r="BK171"/>
  <c i="6" r="J135"/>
  <c i="2" r="BK148"/>
  <c i="3" r="J173"/>
  <c i="4" r="BK121"/>
  <c i="5" r="J120"/>
  <c r="J134"/>
  <c i="3" r="J219"/>
  <c i="4" r="BK171"/>
  <c i="5" r="BK200"/>
  <c r="BK185"/>
  <c r="J111"/>
  <c i="2" r="F38"/>
  <c r="J179"/>
  <c i="3" r="BK239"/>
  <c i="4" r="BK123"/>
  <c i="5" r="BK93"/>
  <c i="7" r="J95"/>
  <c i="2" r="BK129"/>
  <c i="3" r="BK398"/>
  <c i="5" r="J202"/>
  <c r="J114"/>
  <c i="6" r="J127"/>
  <c i="5" r="J200"/>
  <c r="BK116"/>
  <c i="6" r="BK135"/>
  <c i="5" r="BK146"/>
  <c r="J101"/>
  <c r="J135"/>
  <c r="J155"/>
  <c r="BK187"/>
  <c i="7" r="J99"/>
  <c i="3" r="J192"/>
  <c i="5" r="J194"/>
  <c r="J113"/>
  <c r="BK168"/>
  <c i="2" r="J122"/>
  <c r="BK134"/>
  <c i="3" r="J201"/>
  <c i="5" r="BK140"/>
  <c r="J163"/>
  <c i="3" r="BK265"/>
  <c i="4" r="BK147"/>
  <c i="5" r="J171"/>
  <c i="6" r="BK130"/>
  <c i="2" r="J242"/>
  <c r="J107"/>
  <c i="3" r="BK103"/>
  <c i="5" r="BK197"/>
  <c r="BK190"/>
  <c i="6" r="BK119"/>
  <c i="4" r="J174"/>
  <c i="5" r="J97"/>
  <c i="7" r="BK87"/>
  <c i="2" r="J129"/>
  <c i="3" r="J306"/>
  <c i="5" r="J105"/>
  <c i="2" r="J229"/>
  <c r="J173"/>
  <c i="3" r="BK366"/>
  <c i="4" r="BK143"/>
  <c i="5" r="J145"/>
  <c r="J108"/>
  <c i="3" r="BK277"/>
  <c i="5" r="BK174"/>
  <c r="J121"/>
  <c i="4" r="BK153"/>
  <c i="5" r="J138"/>
  <c i="4" r="BK159"/>
  <c i="5" r="J124"/>
  <c i="6" r="BK111"/>
  <c i="4" r="J141"/>
  <c i="5" r="BK101"/>
  <c r="BK126"/>
  <c r="J107"/>
  <c i="2" r="BK179"/>
  <c i="3" r="J228"/>
  <c i="4" r="BK174"/>
  <c i="5" r="J172"/>
  <c r="BK147"/>
  <c i="3" r="J330"/>
  <c i="5" r="BK141"/>
  <c r="BK103"/>
  <c i="7" r="J114"/>
  <c i="2" l="1" r="BK142"/>
  <c r="J142"/>
  <c r="J66"/>
  <c i="3" r="T295"/>
  <c i="5" r="R92"/>
  <c r="T158"/>
  <c i="2" r="R142"/>
  <c i="3" r="R93"/>
  <c r="R365"/>
  <c i="4" r="P90"/>
  <c r="P89"/>
  <c r="P88"/>
  <c i="1" r="AU58"/>
  <c i="5" r="BK110"/>
  <c r="J110"/>
  <c r="J63"/>
  <c r="BK158"/>
  <c r="J158"/>
  <c r="J68"/>
  <c i="6" r="P83"/>
  <c r="P82"/>
  <c r="P81"/>
  <c i="1" r="AU60"/>
  <c i="2" r="P91"/>
  <c i="3" r="R146"/>
  <c i="4" r="T90"/>
  <c r="T89"/>
  <c r="T88"/>
  <c i="5" r="T122"/>
  <c r="T142"/>
  <c r="T148"/>
  <c i="6" r="R83"/>
  <c r="R82"/>
  <c r="R81"/>
  <c i="2" r="BK91"/>
  <c r="J91"/>
  <c r="J65"/>
  <c r="T142"/>
  <c i="3" r="T146"/>
  <c i="5" r="P110"/>
  <c r="R158"/>
  <c i="6" r="BK83"/>
  <c r="J83"/>
  <c r="J61"/>
  <c i="2" r="P142"/>
  <c i="3" r="P93"/>
  <c r="T365"/>
  <c i="4" r="R90"/>
  <c r="R89"/>
  <c r="R88"/>
  <c i="5" r="P122"/>
  <c r="R183"/>
  <c i="3" r="BK146"/>
  <c r="J146"/>
  <c r="J66"/>
  <c i="5" r="T92"/>
  <c r="R142"/>
  <c r="R148"/>
  <c i="2" r="BK147"/>
  <c r="J147"/>
  <c r="J67"/>
  <c i="3" r="R295"/>
  <c i="4" r="BK90"/>
  <c r="J90"/>
  <c r="J65"/>
  <c i="5" r="BK92"/>
  <c r="J92"/>
  <c r="J62"/>
  <c r="P142"/>
  <c r="P148"/>
  <c i="7" r="T106"/>
  <c i="2" r="R91"/>
  <c i="3" r="P295"/>
  <c i="5" r="R122"/>
  <c r="BK183"/>
  <c r="J183"/>
  <c r="J69"/>
  <c i="7" r="P86"/>
  <c i="2" r="T147"/>
  <c i="3" r="BK93"/>
  <c r="P365"/>
  <c i="5" r="P92"/>
  <c r="P91"/>
  <c r="BK142"/>
  <c r="J142"/>
  <c r="J65"/>
  <c r="BK148"/>
  <c r="J148"/>
  <c r="J66"/>
  <c i="7" r="P106"/>
  <c i="2" r="P147"/>
  <c i="3" r="T93"/>
  <c r="T92"/>
  <c r="T91"/>
  <c r="BK365"/>
  <c r="J365"/>
  <c r="J68"/>
  <c i="5" r="T110"/>
  <c r="P158"/>
  <c i="6" r="T83"/>
  <c r="T82"/>
  <c r="T81"/>
  <c i="7" r="R86"/>
  <c r="R85"/>
  <c r="R84"/>
  <c r="R106"/>
  <c i="2" r="R147"/>
  <c i="3" r="P146"/>
  <c i="5" r="R110"/>
  <c r="T183"/>
  <c i="7" r="BK86"/>
  <c r="J86"/>
  <c r="J61"/>
  <c r="BK106"/>
  <c r="J106"/>
  <c r="J63"/>
  <c i="2" r="T91"/>
  <c r="T90"/>
  <c r="T89"/>
  <c i="3" r="BK295"/>
  <c r="J295"/>
  <c r="J67"/>
  <c i="5" r="BK122"/>
  <c r="J122"/>
  <c r="J64"/>
  <c r="P183"/>
  <c i="7" r="T86"/>
  <c r="T85"/>
  <c r="T84"/>
  <c i="3" r="BK397"/>
  <c r="J397"/>
  <c r="J69"/>
  <c i="7" r="BK113"/>
  <c r="J113"/>
  <c r="J64"/>
  <c r="BK103"/>
  <c r="J103"/>
  <c r="J62"/>
  <c i="4" r="BK173"/>
  <c r="J173"/>
  <c r="J66"/>
  <c i="7" r="BE93"/>
  <c r="BE95"/>
  <c r="BE99"/>
  <c i="6" r="BK82"/>
  <c r="J82"/>
  <c r="J60"/>
  <c i="7" r="F55"/>
  <c r="BE87"/>
  <c r="BE104"/>
  <c r="E74"/>
  <c r="J52"/>
  <c r="BE109"/>
  <c r="BE111"/>
  <c r="BE101"/>
  <c r="BE91"/>
  <c r="BE114"/>
  <c r="BE89"/>
  <c r="BE97"/>
  <c r="BE107"/>
  <c i="5" r="BK91"/>
  <c r="J91"/>
  <c r="J61"/>
  <c i="6" r="F78"/>
  <c r="BE94"/>
  <c r="BE124"/>
  <c i="5" r="BK157"/>
  <c r="J157"/>
  <c r="J67"/>
  <c i="6" r="BE100"/>
  <c r="BE111"/>
  <c r="BE119"/>
  <c r="BE127"/>
  <c r="J52"/>
  <c r="BE103"/>
  <c r="BE135"/>
  <c r="E48"/>
  <c r="BE84"/>
  <c r="BE106"/>
  <c r="BE114"/>
  <c r="BE130"/>
  <c i="5" r="F55"/>
  <c r="BE100"/>
  <c r="BE132"/>
  <c r="BE136"/>
  <c r="BE152"/>
  <c r="BE154"/>
  <c r="BE166"/>
  <c r="E48"/>
  <c r="BE94"/>
  <c r="BE103"/>
  <c r="BE104"/>
  <c r="BE116"/>
  <c r="BE119"/>
  <c r="BE133"/>
  <c r="BE144"/>
  <c r="BE146"/>
  <c r="BE147"/>
  <c r="BE155"/>
  <c r="BE165"/>
  <c r="BE171"/>
  <c r="BE180"/>
  <c r="BE186"/>
  <c r="BE188"/>
  <c r="BE194"/>
  <c r="BE196"/>
  <c r="BE96"/>
  <c r="BE109"/>
  <c r="BE125"/>
  <c r="BE127"/>
  <c r="BE131"/>
  <c r="BE137"/>
  <c r="BE140"/>
  <c r="BE145"/>
  <c r="BE153"/>
  <c r="BE202"/>
  <c r="J83"/>
  <c r="BE106"/>
  <c r="BE149"/>
  <c r="BE156"/>
  <c r="BE162"/>
  <c r="BE172"/>
  <c r="BE179"/>
  <c r="BE181"/>
  <c r="BE195"/>
  <c r="BE200"/>
  <c i="4" r="BK89"/>
  <c r="BK88"/>
  <c r="J88"/>
  <c r="J63"/>
  <c i="5" r="BE99"/>
  <c r="BE102"/>
  <c r="BE130"/>
  <c r="BE143"/>
  <c r="BE159"/>
  <c r="BE167"/>
  <c r="BE170"/>
  <c r="BE178"/>
  <c r="BE182"/>
  <c r="BE95"/>
  <c r="BE124"/>
  <c r="BE139"/>
  <c r="BE168"/>
  <c r="BE177"/>
  <c r="BE187"/>
  <c r="BE192"/>
  <c r="BE201"/>
  <c r="BE97"/>
  <c r="BE111"/>
  <c r="BE128"/>
  <c r="BE173"/>
  <c r="BE175"/>
  <c r="BE190"/>
  <c r="BE191"/>
  <c r="BE193"/>
  <c r="BE107"/>
  <c r="BE113"/>
  <c r="BE117"/>
  <c r="BE126"/>
  <c r="BE129"/>
  <c r="BE141"/>
  <c r="BE150"/>
  <c r="BE160"/>
  <c r="BE176"/>
  <c r="BE189"/>
  <c r="BE197"/>
  <c r="BE199"/>
  <c r="BE98"/>
  <c r="BE108"/>
  <c r="BE114"/>
  <c r="BE120"/>
  <c r="BE123"/>
  <c r="BE135"/>
  <c r="BE138"/>
  <c r="BE151"/>
  <c r="BE184"/>
  <c r="BE185"/>
  <c r="BE101"/>
  <c r="BE105"/>
  <c r="BE118"/>
  <c r="BE121"/>
  <c r="BE93"/>
  <c r="BE112"/>
  <c r="BE115"/>
  <c r="BE134"/>
  <c r="BE161"/>
  <c r="BE163"/>
  <c r="BE164"/>
  <c r="BE169"/>
  <c r="BE174"/>
  <c r="BE198"/>
  <c i="3" r="J93"/>
  <c r="J65"/>
  <c i="4" r="BE129"/>
  <c r="BE143"/>
  <c r="E50"/>
  <c r="BE135"/>
  <c r="BE145"/>
  <c r="F59"/>
  <c r="BE98"/>
  <c r="BE111"/>
  <c r="BE123"/>
  <c r="J56"/>
  <c r="BE171"/>
  <c r="BE91"/>
  <c r="BE174"/>
  <c r="BE104"/>
  <c r="BE147"/>
  <c r="BE153"/>
  <c r="BE121"/>
  <c r="BE141"/>
  <c r="BE159"/>
  <c r="BE165"/>
  <c i="2" r="BK90"/>
  <c r="J90"/>
  <c r="J64"/>
  <c i="3" r="J56"/>
  <c r="E50"/>
  <c r="BE208"/>
  <c r="BE252"/>
  <c r="BE265"/>
  <c r="BE371"/>
  <c r="BE389"/>
  <c r="BE94"/>
  <c r="BE192"/>
  <c r="BE217"/>
  <c r="BE254"/>
  <c r="BE330"/>
  <c r="BE375"/>
  <c r="BE384"/>
  <c r="BE392"/>
  <c r="BE398"/>
  <c r="BE156"/>
  <c r="BE237"/>
  <c r="BE289"/>
  <c r="F88"/>
  <c r="BE103"/>
  <c r="BE275"/>
  <c r="BE292"/>
  <c r="BE312"/>
  <c r="BE309"/>
  <c r="BE121"/>
  <c r="BE173"/>
  <c r="BE219"/>
  <c r="BE228"/>
  <c r="BE287"/>
  <c r="BE380"/>
  <c r="BE201"/>
  <c r="BE239"/>
  <c r="BE263"/>
  <c r="BE277"/>
  <c r="BE306"/>
  <c r="BE366"/>
  <c r="BE296"/>
  <c r="BE339"/>
  <c r="BE112"/>
  <c r="BE147"/>
  <c r="BE183"/>
  <c r="BE303"/>
  <c r="BE321"/>
  <c i="1" r="BC56"/>
  <c i="2" r="BE222"/>
  <c i="1" r="AW56"/>
  <c i="2" r="E50"/>
  <c r="J56"/>
  <c r="F59"/>
  <c r="BE92"/>
  <c r="BE97"/>
  <c r="BE102"/>
  <c r="BE116"/>
  <c r="BE129"/>
  <c r="BE134"/>
  <c r="BE140"/>
  <c r="BE143"/>
  <c r="BE145"/>
  <c r="BE148"/>
  <c r="BE169"/>
  <c r="BE171"/>
  <c r="BE173"/>
  <c r="BE179"/>
  <c r="BE181"/>
  <c r="BE183"/>
  <c r="BE191"/>
  <c r="BE211"/>
  <c r="BE220"/>
  <c r="BE229"/>
  <c r="BE232"/>
  <c r="BE235"/>
  <c r="BE242"/>
  <c r="BE253"/>
  <c r="BE107"/>
  <c r="BE122"/>
  <c r="BE264"/>
  <c i="1" r="BB56"/>
  <c r="BA56"/>
  <c r="BD56"/>
  <c i="6" r="F36"/>
  <c i="1" r="BC60"/>
  <c i="7" r="J34"/>
  <c i="1" r="AW61"/>
  <c i="5" r="F37"/>
  <c i="1" r="BD59"/>
  <c i="3" r="F36"/>
  <c i="1" r="BA57"/>
  <c i="6" r="F37"/>
  <c i="1" r="BD60"/>
  <c i="5" r="J34"/>
  <c i="1" r="AW59"/>
  <c i="6" r="F34"/>
  <c i="1" r="BA60"/>
  <c i="5" r="F35"/>
  <c i="1" r="BB59"/>
  <c i="6" r="J34"/>
  <c i="1" r="AW60"/>
  <c i="3" r="J36"/>
  <c i="1" r="AW57"/>
  <c i="3" r="F38"/>
  <c i="1" r="BC57"/>
  <c i="4" r="J36"/>
  <c i="1" r="AW58"/>
  <c i="5" r="F34"/>
  <c i="1" r="BA59"/>
  <c i="4" r="F38"/>
  <c i="1" r="BC58"/>
  <c r="AS54"/>
  <c i="7" r="F35"/>
  <c i="1" r="BB61"/>
  <c i="3" r="F37"/>
  <c i="1" r="BB57"/>
  <c i="4" r="F37"/>
  <c i="1" r="BB58"/>
  <c i="7" r="F34"/>
  <c i="1" r="BA61"/>
  <c i="4" r="F36"/>
  <c i="1" r="BA58"/>
  <c i="6" r="F35"/>
  <c i="1" r="BB60"/>
  <c i="4" r="F39"/>
  <c i="1" r="BD58"/>
  <c i="7" r="F37"/>
  <c i="1" r="BD61"/>
  <c i="5" r="F36"/>
  <c i="1" r="BC59"/>
  <c i="7" r="F36"/>
  <c i="1" r="BC61"/>
  <c i="3" r="F39"/>
  <c i="1" r="BD57"/>
  <c i="3" l="1" r="BK92"/>
  <c r="BK91"/>
  <c r="J91"/>
  <c i="2" r="R90"/>
  <c r="R89"/>
  <c i="3" r="P92"/>
  <c r="P91"/>
  <c i="1" r="AU57"/>
  <c i="7" r="P85"/>
  <c r="P84"/>
  <c i="1" r="AU61"/>
  <c i="5" r="P157"/>
  <c r="P90"/>
  <c r="P89"/>
  <c i="1" r="AU59"/>
  <c i="3" r="R92"/>
  <c r="R91"/>
  <c i="2" r="P90"/>
  <c r="P89"/>
  <c i="1" r="AU56"/>
  <c i="5" r="T157"/>
  <c r="T91"/>
  <c r="T90"/>
  <c r="T89"/>
  <c r="R157"/>
  <c r="R91"/>
  <c r="R90"/>
  <c r="R89"/>
  <c i="7" r="BK85"/>
  <c r="J85"/>
  <c r="J60"/>
  <c i="6" r="BK81"/>
  <c r="J81"/>
  <c i="5" r="BK90"/>
  <c r="J90"/>
  <c r="J60"/>
  <c i="4" r="J89"/>
  <c r="J64"/>
  <c i="2" r="BK89"/>
  <c r="J89"/>
  <c r="J63"/>
  <c i="3" r="J32"/>
  <c i="1" r="AG57"/>
  <c r="BC55"/>
  <c r="AY55"/>
  <c i="2" r="F35"/>
  <c i="1" r="AZ56"/>
  <c i="5" r="F33"/>
  <c i="1" r="AZ59"/>
  <c r="BB55"/>
  <c r="AX55"/>
  <c i="6" r="J30"/>
  <c i="1" r="AG60"/>
  <c i="2" r="J35"/>
  <c i="1" r="AV56"/>
  <c r="AT56"/>
  <c i="4" r="J32"/>
  <c i="1" r="AG58"/>
  <c i="7" r="J33"/>
  <c i="1" r="AV61"/>
  <c r="AT61"/>
  <c r="BD55"/>
  <c i="5" r="J33"/>
  <c i="1" r="AV59"/>
  <c r="AT59"/>
  <c i="3" r="J35"/>
  <c i="1" r="AV57"/>
  <c r="AT57"/>
  <c r="AN57"/>
  <c i="4" r="J35"/>
  <c i="1" r="AV58"/>
  <c r="AT58"/>
  <c i="4" r="F35"/>
  <c i="1" r="AZ58"/>
  <c i="6" r="F33"/>
  <c i="1" r="AZ60"/>
  <c i="3" r="F35"/>
  <c i="1" r="AZ57"/>
  <c r="BA55"/>
  <c r="AW55"/>
  <c i="7" r="F33"/>
  <c i="1" r="AZ61"/>
  <c i="6" r="J33"/>
  <c i="1" r="AV60"/>
  <c r="AT60"/>
  <c i="3" l="1" r="J92"/>
  <c r="J64"/>
  <c i="7" r="BK84"/>
  <c r="J84"/>
  <c i="3" r="J63"/>
  <c i="1" r="AN60"/>
  <c i="6" r="J59"/>
  <c r="J39"/>
  <c i="5" r="BK89"/>
  <c r="J89"/>
  <c r="J59"/>
  <c i="1" r="AN58"/>
  <c i="4" r="J41"/>
  <c i="3" r="J41"/>
  <c i="7" r="J30"/>
  <c i="1" r="AG61"/>
  <c i="2" r="J32"/>
  <c i="1" r="AG56"/>
  <c r="AG55"/>
  <c r="BB54"/>
  <c r="AX54"/>
  <c r="AU55"/>
  <c r="AU54"/>
  <c r="BC54"/>
  <c r="AY54"/>
  <c r="BA54"/>
  <c r="W30"/>
  <c r="BD54"/>
  <c r="W33"/>
  <c r="AZ55"/>
  <c r="AV55"/>
  <c r="AT55"/>
  <c i="7" l="1" r="J39"/>
  <c r="J59"/>
  <c i="1" r="AN55"/>
  <c i="2" r="J41"/>
  <c i="1" r="AN56"/>
  <c r="AN61"/>
  <c i="5" r="J30"/>
  <c i="1" r="AG59"/>
  <c r="AN59"/>
  <c r="W31"/>
  <c r="W32"/>
  <c r="AZ54"/>
  <c r="W29"/>
  <c r="AW54"/>
  <c r="AK30"/>
  <c i="5" l="1" r="J39"/>
  <c i="1"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<sst xmlns="http://schemas.openxmlformats.org/spreadsheetml/2006/main">
  <si>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</si>
  <si>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</si>
  <si>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</si>
  <si>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</si>
  <si>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</si>
  <si>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{13577000-a9af-418e-aa36-3d296d70fbda}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</si>
  <si>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</si>
  <si>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</si>
  <si>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</si>
  <si>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</si>
  <si>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</si>
  <si>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</si>
  <si>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</si>
  <si>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</si>
  <si>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R23-005_N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</si>
  <si>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</si>
  <si>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</si>
  <si>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Dobříš - Rekonstukce ul. Husova_(B)_neuznatelné náklady</t>
  </si>
  <si>
    <t>KSO:</t>
  </si>
  <si>
    <t/>
  </si>
  <si>
    <t>CC-CZ:</t>
  </si>
  <si>
    <t>Místo:</t>
  </si>
  <si>
    <t>Dobříš</t>
  </si>
  <si>
    <t>Datum:</t>
  </si>
  <si>
    <t>21. 5. 2023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</si>
  <si>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</si>
  <si>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</si>
  <si>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</si>
  <si>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</si>
  <si>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</si>
  <si>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</si>
  <si>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</si>
  <si>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>DOPAS s.r.o.</t>
  </si>
  <si>
    <t>True</t>
  </si>
  <si>
    <t>Zpracovatel:</t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</si>
  <si>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</si>
  <si>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</si>
  <si>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</si>
  <si>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</si>
  <si>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</si>
  <si>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</si>
  <si>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</si>
  <si>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</si>
  <si>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</si>
  <si>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</si>
  <si>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</si>
  <si>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</si>
  <si>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</si>
  <si>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</si>
  <si>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</si>
  <si>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</si>
  <si>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</si>
  <si>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</si>
  <si>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</si>
  <si>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</si>
  <si>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</si>
  <si>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</si>
  <si>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</si>
  <si>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</si>
  <si>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</si>
  <si>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</si>
  <si>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</si>
  <si>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</si>
  <si>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</si>
  <si>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</si>
  <si>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</si>
  <si>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</si>
  <si>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</si>
  <si>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</si>
  <si>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</si>
  <si>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</si>
  <si>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</si>
  <si>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</si>
  <si>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</si>
  <si>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</si>
  <si>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</si>
  <si>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</si>
  <si>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 a zpevněné plochy</t>
  </si>
  <si>
    <t>STA</t>
  </si>
  <si>
    <t>1</t>
  </si>
  <si>
    <t>{96ef553b-b2b9-4771-bda1-4c2390e69128}</t>
  </si>
  <si>
    <t>2</t>
  </si>
  <si>
    <t>/</t>
  </si>
  <si>
    <t>101.01</t>
  </si>
  <si>
    <t>Komunikace a vjezdy</t>
  </si>
  <si>
    <t>Soupis</t>
  </si>
  <si>
    <t>{b95c8f7b-7f2e-4b94-af18-61882b781ca0}</t>
  </si>
  <si>
    <t>101.02</t>
  </si>
  <si>
    <t>Chodníky</t>
  </si>
  <si>
    <t>{3e810c2e-9f70-4446-a093-e93183c87fe2}</t>
  </si>
  <si>
    <t>101.05</t>
  </si>
  <si>
    <t>Veřejná zeleň</t>
  </si>
  <si>
    <t>{ea43432d-f013-4624-aab0-c6c2f704207d}</t>
  </si>
  <si>
    <t>SO 401</t>
  </si>
  <si>
    <t>Veřejné osvětlení</t>
  </si>
  <si>
    <t>{90418d97-3350-4ac1-ac04-d1a94e5c4ac7}</t>
  </si>
  <si>
    <t>SO 901</t>
  </si>
  <si>
    <t>Návrh DIO</t>
  </si>
  <si>
    <t>{4f8fa188-2e55-4ae4-8c81-87f503dae1d6}</t>
  </si>
  <si>
    <t>VON</t>
  </si>
  <si>
    <t>Vedlejší a ostatní náklady</t>
  </si>
  <si>
    <t>{ec707ad6-8003-4382-8a10-49dcc440abf9}</t>
  </si>
  <si>
    <t>KRYCÍ LIST SOUPISU PRACÍ</t>
  </si>
  <si>
    <t>Objekt:</t>
  </si>
  <si>
    <t>SO 101 - Komunikace a zpevněné plochy</t>
  </si>
  <si>
    <t>Soupis:</t>
  </si>
  <si>
    <t>101.01 - Komunikace a vjezdy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</si>
  <si>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</si>
  <si>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</si>
  <si>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</si>
  <si>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</si>
  <si>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</si>
  <si>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</si>
  <si>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</si>
  <si>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</si>
  <si>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</si>
  <si>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</si>
  <si>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</si>
  <si>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</si>
  <si>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</si>
  <si>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</si>
  <si>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</si>
  <si>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</si>
  <si>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</si>
  <si>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</si>
  <si>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</si>
  <si>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</si>
  <si>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</si>
  <si>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</si>
  <si>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</si>
  <si>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</si>
  <si>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</si>
  <si>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</si>
  <si>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</si>
  <si>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s přemístěním hmot na skládku na vzdálenost do 3 m nebo s naložením na dopravní prostředek, kladených na sucho</t>
  </si>
  <si>
    <t>m2</t>
  </si>
  <si>
    <t>CS ÚRS 2023 01</t>
  </si>
  <si>
    <t>4</t>
  </si>
  <si>
    <t>1413025369</t>
  </si>
  <si>
    <t>Online PSC</t>
  </si>
  <si>
    <t>https://podminky.urs.cz/item/CS_URS_2023_01/113105111</t>
  </si>
  <si>
    <t>VV</t>
  </si>
  <si>
    <t>"D.101-2_Situace</t>
  </si>
  <si>
    <t>"chodník" 5,330</t>
  </si>
  <si>
    <t>Součet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</si>
  <si>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</si>
  <si>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</si>
  <si>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-688509344</t>
  </si>
  <si>
    <t>https://podminky.urs.cz/item/CS_URS_2023_01/113106121</t>
  </si>
  <si>
    <t>"chodník + vjezdy" 20,260</t>
  </si>
  <si>
    <t>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</si>
  <si>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</si>
  <si>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</si>
  <si>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740386000</t>
  </si>
  <si>
    <t>https://podminky.urs.cz/item/CS_URS_2023_01/113106123</t>
  </si>
  <si>
    <t>"chodník" 31,620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</si>
  <si>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</si>
  <si>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</si>
  <si>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1630463340</t>
  </si>
  <si>
    <t>https://podminky.urs.cz/item/CS_URS_2023_01/113106161</t>
  </si>
  <si>
    <t>"D.101-1_Technická_zpráva</t>
  </si>
  <si>
    <t>"D.101-4_Vzorové_řezy_a_detaily_napojení</t>
  </si>
  <si>
    <t>"předláždění kamenné dlažby - skladba 2</t>
  </si>
  <si>
    <t>2,400</t>
  </si>
  <si>
    <t>Mezisoučet " předl. kam. dlažby - skladba 2</t>
  </si>
  <si>
    <t>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</si>
  <si>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</si>
  <si>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</si>
  <si>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1433174026</t>
  </si>
  <si>
    <t>https://podminky.urs.cz/item/CS_URS_2023_01/113107222</t>
  </si>
  <si>
    <t>"chodník - ŠD (LA)" 309,290</t>
  </si>
  <si>
    <t>"komunikace, vjezdy - ŠD" 2059,970+77,050+261,530</t>
  </si>
  <si>
    <t>6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</si>
  <si>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</si>
  <si>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</si>
  <si>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32402087</t>
  </si>
  <si>
    <t>https://podminky.urs.cz/item/CS_URS_2023_01/113107322</t>
  </si>
  <si>
    <t>"chodník z lomového kamene" 5,330</t>
  </si>
  <si>
    <t>"chodník z bet. dlažby" 31,620</t>
  </si>
  <si>
    <t>7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</si>
  <si>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</si>
  <si>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</si>
  <si>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-1841841230</t>
  </si>
  <si>
    <t>https://podminky.urs.cz/item/CS_URS_2023_01/113107331</t>
  </si>
  <si>
    <t>"vjezdy - vrstva betonu tl. 150 mm" 2,880</t>
  </si>
  <si>
    <t>8</t>
  </si>
  <si>
    <t>113204111</t>
  </si>
  <si>
    <t>Vytrhání obrub s vybouráním lože, s přemístěním hmot na skládku na vzdálenost do 3 m nebo s naložením na dopravní prostředek záhonových</t>
  </si>
  <si>
    <t>m</t>
  </si>
  <si>
    <t>261810635</t>
  </si>
  <si>
    <t>https://podminky.urs.cz/item/CS_URS_2023_01/113204111</t>
  </si>
  <si>
    <t>"parkový obrubník š. 50 mm</t>
  </si>
  <si>
    <t>2,610+2,590+1,600+0,510+17,610+23,060+3,320</t>
  </si>
  <si>
    <t>9</t>
  </si>
  <si>
    <t>M</t>
  </si>
  <si>
    <t>10364100</t>
  </si>
  <si>
    <t>zemina pro terénní úpravy - tříděná</t>
  </si>
  <si>
    <t>t</t>
  </si>
  <si>
    <t>1757447258</t>
  </si>
  <si>
    <t>262,248*1,75 'Přepočtené koeficientem množství</t>
  </si>
  <si>
    <t>Komunikace pozemní</t>
  </si>
  <si>
    <t>10</t>
  </si>
  <si>
    <t>59245226</t>
  </si>
  <si>
    <t>dlažba tvar obdélník betonová pro nevidomé 200x100x80mm barevná</t>
  </si>
  <si>
    <t>-1819907687</t>
  </si>
  <si>
    <t>35,2*1,03 'Přepočtené koeficientem množství</t>
  </si>
  <si>
    <t>11</t>
  </si>
  <si>
    <t>59245020</t>
  </si>
  <si>
    <t>dlažba tvar obdélník betonová 200x100x80mm okr</t>
  </si>
  <si>
    <t>-1014606446</t>
  </si>
  <si>
    <t>284,1*1,03 'Přepočtené koeficientem množství</t>
  </si>
  <si>
    <t>Ostatní konstrukce a práce, bourání</t>
  </si>
  <si>
    <t>12</t>
  </si>
  <si>
    <t>914111111</t>
  </si>
  <si>
    <t>Montáž svislé dopravní značky základní velikosti do 1 m2 objímkami na sloupky nebo konzoly</t>
  </si>
  <si>
    <t>kus</t>
  </si>
  <si>
    <t>-1980093041</t>
  </si>
  <si>
    <t>https://podminky.urs.cz/item/CS_URS_2023_01/914111111</t>
  </si>
  <si>
    <t>"D.101-6_Situace_dopravního_značení</t>
  </si>
  <si>
    <t>"nové SDZ</t>
  </si>
  <si>
    <t>"B2" 1,000</t>
  </si>
  <si>
    <t>"B24a" 1,000</t>
  </si>
  <si>
    <t>"B24b" 1,000</t>
  </si>
  <si>
    <t>"C2f" 1,000</t>
  </si>
  <si>
    <t>"P2" 1,000</t>
  </si>
  <si>
    <t>"P4" 1,000</t>
  </si>
  <si>
    <t>"IP4b" 1,000</t>
  </si>
  <si>
    <t>"IP11c" 1,000</t>
  </si>
  <si>
    <t>Mezisoučet " nové SDZ</t>
  </si>
  <si>
    <t>"přemístěné SDZ</t>
  </si>
  <si>
    <t>"IP4" 1,000</t>
  </si>
  <si>
    <t>"IS22a" 1,000</t>
  </si>
  <si>
    <t>Mezisoučet " přemístěné SDZ</t>
  </si>
  <si>
    <t>13</t>
  </si>
  <si>
    <t>40445612</t>
  </si>
  <si>
    <t>značky upravující přednost P2, P3, P8 750mm</t>
  </si>
  <si>
    <t>1837509081</t>
  </si>
  <si>
    <t>14</t>
  </si>
  <si>
    <t>40445609</t>
  </si>
  <si>
    <t>značky upravující přednost P1, P4 900mm</t>
  </si>
  <si>
    <t>-1860907787</t>
  </si>
  <si>
    <t>40445620</t>
  </si>
  <si>
    <t>zákazové, příkazové dopravní značky B1-B34, C1-15 700mm</t>
  </si>
  <si>
    <t>94918116</t>
  </si>
  <si>
    <t>16</t>
  </si>
  <si>
    <t>40445621</t>
  </si>
  <si>
    <t>informativní značky provozní IP1-IP3, IP4b-IP7, IP10a, b 500x500mm</t>
  </si>
  <si>
    <t>346296431</t>
  </si>
  <si>
    <t>17</t>
  </si>
  <si>
    <t>40445625</t>
  </si>
  <si>
    <t>informativní značky provozní IP8, IP9, IP11-IP13 500x700mm</t>
  </si>
  <si>
    <t>-1064740743</t>
  </si>
  <si>
    <t>18</t>
  </si>
  <si>
    <t>914111121</t>
  </si>
  <si>
    <t>Montáž svislé dopravní značky základní velikosti do 2 m2 objímkami na sloupky nebo konzoly</t>
  </si>
  <si>
    <t>-1109956395</t>
  </si>
  <si>
    <t>https://podminky.urs.cz/item/CS_URS_2023_01/914111121</t>
  </si>
  <si>
    <t>"IZ8a" 1,000</t>
  </si>
  <si>
    <t>19</t>
  </si>
  <si>
    <t>914511113</t>
  </si>
  <si>
    <t>Montáž sloupku dopravních značek délky do 3,5 m do hliníkové patky pro sloupek D 70 mm</t>
  </si>
  <si>
    <t>668870174</t>
  </si>
  <si>
    <t>https://podminky.urs.cz/item/CS_URS_2023_01/914511113</t>
  </si>
  <si>
    <t>"přemístěné SDZ"</t>
  </si>
  <si>
    <t>"IP4 + IS22a" 1,000</t>
  </si>
  <si>
    <t>"IZ8a" 2,000</t>
  </si>
  <si>
    <t>20</t>
  </si>
  <si>
    <t>40445230</t>
  </si>
  <si>
    <t>sloupek pro dopravní značku Zn D 70mm v 3,5m</t>
  </si>
  <si>
    <t>-1779446298</t>
  </si>
  <si>
    <t>592RMAT0001</t>
  </si>
  <si>
    <t xml:space="preserve">dlažba betonová 200x200x80 mm barva červená s vodící drážkou </t>
  </si>
  <si>
    <t>R - položka</t>
  </si>
  <si>
    <t>317404543</t>
  </si>
  <si>
    <t>21,75*0,412 'Přepočtené koeficientem množství</t>
  </si>
  <si>
    <t>22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</si>
  <si>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</si>
  <si>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</si>
  <si>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2023822380</t>
  </si>
  <si>
    <t>https://podminky.urs.cz/item/CS_URS_2023_01/916231213</t>
  </si>
  <si>
    <t>"D.101-8_Situace_obrub</t>
  </si>
  <si>
    <t>"ozn. 8 -11</t>
  </si>
  <si>
    <t>2,930+5,350+1,440+1,440+1,020+3,630+3,050+0,980+3,190+2,630+2,950+8,750+4,070+3,560+3,970+2,600+1,120+2,240+2,400</t>
  </si>
  <si>
    <t>23</t>
  </si>
  <si>
    <t>59217017</t>
  </si>
  <si>
    <t>obrubník betonový chodníkový 1000x100x250mm</t>
  </si>
  <si>
    <t>1857695062</t>
  </si>
  <si>
    <t>"80%" 57,300*80/100 " VV viz. 916231213</t>
  </si>
  <si>
    <t>45,84*1,02 'Přepočtené koeficientem množství</t>
  </si>
  <si>
    <t>24</t>
  </si>
  <si>
    <t>59217024</t>
  </si>
  <si>
    <t>obrubník betonový chodníkový 500x100x250mm</t>
  </si>
  <si>
    <t>-516105897</t>
  </si>
  <si>
    <t>"20%" 57,320*20/100 " VV viz. 916231213</t>
  </si>
  <si>
    <t>11,464*1,02 'Přepočtené koeficientem množství</t>
  </si>
  <si>
    <t>25</t>
  </si>
  <si>
    <t>916231292</t>
  </si>
  <si>
    <t>Osazení chodníkového obrubníku betonového se zřízením lože, s vyplněním a zatřením spár cementovou maltou Příplatek k cenám za řezání obrubníků při osazení do oblouku vnitřního poloměru do 2,5 m</t>
  </si>
  <si>
    <t>-2116724079</t>
  </si>
  <si>
    <t>https://podminky.urs.cz/item/CS_URS_2023_01/916231292</t>
  </si>
  <si>
    <t>"ozn. 8, 11</t>
  </si>
  <si>
    <t>8,500+6,000+2,500</t>
  </si>
  <si>
    <t>26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</si>
  <si>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</si>
  <si>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</si>
  <si>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-1458913593</t>
  </si>
  <si>
    <t>https://podminky.urs.cz/item/CS_URS_2023_01/966006132</t>
  </si>
  <si>
    <t>27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</si>
  <si>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</si>
  <si>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</si>
  <si>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887832659</t>
  </si>
  <si>
    <t>https://podminky.urs.cz/item/CS_URS_2023_01/966006211</t>
  </si>
  <si>
    <t>28</t>
  </si>
  <si>
    <t>RKON0001</t>
  </si>
  <si>
    <t xml:space="preserve">Demontáž kamenného květináče 1000x1000x800 mm </t>
  </si>
  <si>
    <t>644124840</t>
  </si>
  <si>
    <t>2,000</t>
  </si>
  <si>
    <t>101.02 - Chodníky</t>
  </si>
  <si>
    <t xml:space="preserve">    997 - Přesun sutě</t>
  </si>
  <si>
    <t xml:space="preserve">    998 - Přesun hmot</t>
  </si>
  <si>
    <t>1998434420</t>
  </si>
  <si>
    <t>"D.101-4_Vzorové_příčné_řezy_a_detaily_napojení</t>
  </si>
  <si>
    <t>"hladká bet. dlažba - předláždění - skladba 5</t>
  </si>
  <si>
    <t>2,900</t>
  </si>
  <si>
    <t>Mezisoučet " skladba 5 (předláždění)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</si>
  <si>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</si>
  <si>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</si>
  <si>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-1488692898</t>
  </si>
  <si>
    <t>https://podminky.urs.cz/item/CS_URS_2023_01/113107122</t>
  </si>
  <si>
    <t>"napojení na stávající asfalt. chodník - skladba 6</t>
  </si>
  <si>
    <t>"podkladní vrstva ŠD tl. 120 mm" 2,100+1,450</t>
  </si>
  <si>
    <t>Mezisoučet " skladba 6</t>
  </si>
  <si>
    <t>113107141</t>
  </si>
  <si>
    <t>Odstranění podkladů nebo krytů ručně s přemístěním hmot na skládku na vzdálenost do 3 m nebo s naložením na dopravní prostředek živičných, o tl. vrstvy do 50 mm</t>
  </si>
  <si>
    <t>1529333996</t>
  </si>
  <si>
    <t>https://podminky.urs.cz/item/CS_URS_2023_01/113107141</t>
  </si>
  <si>
    <t>"obrusná vrstva LA tl. 30 mm" 2,100+1,450</t>
  </si>
  <si>
    <t>181951112</t>
  </si>
  <si>
    <t>Úprava pláně vyrovnáním výškových rozdílů strojně v hornině třídy těžitelnosti I, skupiny 1 až 3 se zhutněním</t>
  </si>
  <si>
    <t>1764978421</t>
  </si>
  <si>
    <t>https://podminky.urs.cz/item/CS_URS_2023_01/181951112</t>
  </si>
  <si>
    <t>"hladká bet. dlažba - skladba 5</t>
  </si>
  <si>
    <t>"plochy jednotlivě do 50 m2</t>
  </si>
  <si>
    <t>28,000+35,500+3,700+3,450+15,800+10,700+28,000+49,350+4,350+2,600+2,850+2,950+3,050+45,900+3,500+11,650+6,900+12,600+11,000+14,000</t>
  </si>
  <si>
    <t>"plochy jednotlivě přes 50 m2 do 100 m2</t>
  </si>
  <si>
    <t>75,950</t>
  </si>
  <si>
    <t>"plochy jednotlivě nad 100 m2 d0 300 m2</t>
  </si>
  <si>
    <t>103,650</t>
  </si>
  <si>
    <t>Mezisoučet " skladba 5</t>
  </si>
  <si>
    <t>"hmatná bet. dlažba - skladba 5A</t>
  </si>
  <si>
    <t>1,850+1,250+1,850+1,910+2,700+1,250+2,250+2,900+2,550+3,250+2,300+2,300</t>
  </si>
  <si>
    <t>Mezisoučet " skladba 5A</t>
  </si>
  <si>
    <t>2,100+1,450</t>
  </si>
  <si>
    <t>"lomový kámen do štěrku - skladba 5B</t>
  </si>
  <si>
    <t>4,850</t>
  </si>
  <si>
    <t>Mezisoučet " skladba 5B</t>
  </si>
  <si>
    <t>564841011</t>
  </si>
  <si>
    <t>Podklad ze štěrkodrti ŠD s rozprostřením a zhutněním plochy jednotlivě do 100 m2, po zhutnění tl. 120 mm</t>
  </si>
  <si>
    <t>-445856521</t>
  </si>
  <si>
    <t>https://podminky.urs.cz/item/CS_URS_2023_01/564841011</t>
  </si>
  <si>
    <t>564851011</t>
  </si>
  <si>
    <t>Podklad ze štěrkodrti ŠD s rozprostřením a zhutněním plochy jednotlivě do 100 m2, po zhutnění tl. 150 mm</t>
  </si>
  <si>
    <t>1269259347</t>
  </si>
  <si>
    <t>https://podminky.urs.cz/item/CS_URS_2023_01/564851011</t>
  </si>
  <si>
    <t>564851111</t>
  </si>
  <si>
    <t>Podklad ze štěrkodrti ŠD s rozprostřením a zhutněním plochy přes 100 m2, po zhutnění tl. 150 mm</t>
  </si>
  <si>
    <t>-1303213154</t>
  </si>
  <si>
    <t>https://podminky.urs.cz/item/CS_URS_2023_01/564851111</t>
  </si>
  <si>
    <t>566401111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</si>
  <si>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0,06 do 0,08 m3/m2</t>
  </si>
  <si>
    <t>668469536</t>
  </si>
  <si>
    <t>https://podminky.urs.cz/item/CS_URS_2023_01/566401111</t>
  </si>
  <si>
    <t>567114113</t>
  </si>
  <si>
    <t>Podklad ze směsi stmelené cementem SC bez dilatačních spár, s rozprostřením a zhutněním SC C 12/15 (PB III), po zhutnění tl. 100 mm</t>
  </si>
  <si>
    <t>1331172699</t>
  </si>
  <si>
    <t>https://podminky.urs.cz/item/CS_URS_2023_01/567114113</t>
  </si>
  <si>
    <t>"podkladní vrstva KSC tl. 100 mm" 2,100+1,450</t>
  </si>
  <si>
    <t>571908111</t>
  </si>
  <si>
    <t>Kryt vymývaným dekoračním kamenivem (kačírkem) tl. 200 mm</t>
  </si>
  <si>
    <t>-1442908964</t>
  </si>
  <si>
    <t>https://podminky.urs.cz/item/CS_URS_2023_01/571908111</t>
  </si>
  <si>
    <t>2,700+3,800+7,950+5,300+2,150+4,650+2,500+2,500</t>
  </si>
  <si>
    <t>578132113</t>
  </si>
  <si>
    <t>Litý asfalt MA 8 (LAJ) s rozprostřením z nemodifikovaného asfaltu v pruhu šířky do 3 m tl. 30 mm</t>
  </si>
  <si>
    <t>2064506579</t>
  </si>
  <si>
    <t>https://podminky.urs.cz/item/CS_URS_2023_01/578132113</t>
  </si>
  <si>
    <t>62811120</t>
  </si>
  <si>
    <t>asfaltový pás separační bez krycí vrstvy (impregnovaná vložka), typu A</t>
  </si>
  <si>
    <t>711699882</t>
  </si>
  <si>
    <t>3,55*1,165 'Přepočtené koeficientem množství</t>
  </si>
  <si>
    <t>578901112</t>
  </si>
  <si>
    <t>Zdrsňovací posyp litého asfaltu z kameniva drobného drceného obaleného asfaltem se zaválcováním a s odstraněním přebytečného materiálu z povrchu, v množství 6 kg/m2</t>
  </si>
  <si>
    <t>1024296792</t>
  </si>
  <si>
    <t>https://podminky.urs.cz/item/CS_URS_2023_01/578901112</t>
  </si>
  <si>
    <t>594111112</t>
  </si>
  <si>
    <t>Kladení dlažby z lomového kamene lomařsky upraveného v ploše vodorovné nebo ve sklonu na plocho tl. do 100 mm, bez vyplnění spár, s provedením lože tl. 50 mm z kameniva těženého</t>
  </si>
  <si>
    <t>-1565572238</t>
  </si>
  <si>
    <t>https://podminky.urs.cz/item/CS_URS_2023_01/594111112</t>
  </si>
  <si>
    <t>583RMAT001</t>
  </si>
  <si>
    <t>kámen lomový upravený štípaný (80, 40, 20 cm)</t>
  </si>
  <si>
    <t>1002527980</t>
  </si>
  <si>
    <t>4,85*1,15 'Přepočtené koeficientem množství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</si>
  <si>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</si>
  <si>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</si>
  <si>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-1055405815</t>
  </si>
  <si>
    <t>https://podminky.urs.cz/item/CS_URS_2023_01/596211110</t>
  </si>
  <si>
    <t>59245018</t>
  </si>
  <si>
    <t>dlažba tvar obdélník betonová 200x100x60mm přírodní</t>
  </si>
  <si>
    <t>-1625055834</t>
  </si>
  <si>
    <t>298,75*1,03 'Přepočtené koeficientem množství</t>
  </si>
  <si>
    <t>475409489</t>
  </si>
  <si>
    <t>59245006</t>
  </si>
  <si>
    <t>dlažba tvar obdélník betonová pro nevidomé 200x100x60mm barevná</t>
  </si>
  <si>
    <t>1546344276</t>
  </si>
  <si>
    <t>26,36*1,03 'Přepočtené koeficientem množství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</si>
  <si>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</si>
  <si>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</si>
  <si>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-2119718785</t>
  </si>
  <si>
    <t>https://podminky.urs.cz/item/CS_URS_2023_01/596211111</t>
  </si>
  <si>
    <t>-1461011008</t>
  </si>
  <si>
    <t>75,95*1,03 'Přepočtené koeficientem množství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</si>
  <si>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</si>
  <si>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</si>
  <si>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1471800008</t>
  </si>
  <si>
    <t>https://podminky.urs.cz/item/CS_URS_2023_01/596211112</t>
  </si>
  <si>
    <t>-1165947202</t>
  </si>
  <si>
    <t>103,65*1,02 'Přepočtené koeficientem množství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</si>
  <si>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</si>
  <si>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</si>
  <si>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843429484</t>
  </si>
  <si>
    <t>https://podminky.urs.cz/item/CS_URS_2023_01/596211114</t>
  </si>
  <si>
    <t>26,360 " VV viz. 596211110</t>
  </si>
  <si>
    <t>596991111</t>
  </si>
  <si>
    <t>Řezání betonové, kameninové nebo kamenné dlažby do oblouku tloušťky dlažby do 60 mm</t>
  </si>
  <si>
    <t>828073920</t>
  </si>
  <si>
    <t>https://podminky.urs.cz/item/CS_URS_2023_01/596991111</t>
  </si>
  <si>
    <t>"pro VV SP stanoven rozsah 35% z celkové délky obrub" 312,290*35/100 " VV viz. 916231213</t>
  </si>
  <si>
    <t>-1033315626</t>
  </si>
  <si>
    <t>53,140+0,190+6,690+5,820+0,100+0,570+1,810+2,240+5,810+11,630+0,350+5,930+1,140+2,520+2,540+1,060+1,160+10,480+0,680+6,630+6,680+6,100</t>
  </si>
  <si>
    <t>28,120+1,030+1,840+7,630+6,520+3,870+7,310+3,940+2,500+1,710+2,170+0,820+26,470+6,520+2,680+34,410+16,740+3,850+7,090+1,500+6,300+6,000</t>
  </si>
  <si>
    <t>59217037</t>
  </si>
  <si>
    <t>obrubník betonový parkový přírodní 500x50x200mm</t>
  </si>
  <si>
    <t>-1259150091</t>
  </si>
  <si>
    <t>312,290*35/100 " VV viz. 916231213</t>
  </si>
  <si>
    <t>109,302*1,02 'Přepočtené koeficientem množství</t>
  </si>
  <si>
    <t>59217002</t>
  </si>
  <si>
    <t>obrubník betonový zahradní šedý 1000x50x200mm</t>
  </si>
  <si>
    <t>1244139586</t>
  </si>
  <si>
    <t>312,290*65/100 " VV viz. 916231213</t>
  </si>
  <si>
    <t>202,989*1,02 'Přepočtené koeficientem množství</t>
  </si>
  <si>
    <t>29</t>
  </si>
  <si>
    <t>1912472446</t>
  </si>
  <si>
    <t>30</t>
  </si>
  <si>
    <t>919731121</t>
  </si>
  <si>
    <t>Zarovnání styčné plochy podkladu nebo krytu podél vybourané části komunikace nebo zpevněné plochy živičné tl. do 50 mm</t>
  </si>
  <si>
    <t>1800497714</t>
  </si>
  <si>
    <t>https://podminky.urs.cz/item/CS_URS_2023_01/919731121</t>
  </si>
  <si>
    <t>"LA tl. 30 mm" 4,500+1,500+0,750+0,500</t>
  </si>
  <si>
    <t>31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</si>
  <si>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</si>
  <si>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</si>
  <si>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362680765</t>
  </si>
  <si>
    <t>https://podminky.urs.cz/item/CS_URS_2023_01/919732221</t>
  </si>
  <si>
    <t>32</t>
  </si>
  <si>
    <t>919735111</t>
  </si>
  <si>
    <t>Řezání stávajícího živičného krytu nebo podkladu hloubky do 50 mm</t>
  </si>
  <si>
    <t>1026893823</t>
  </si>
  <si>
    <t>https://podminky.urs.cz/item/CS_URS_2023_01/919735111</t>
  </si>
  <si>
    <t>33</t>
  </si>
  <si>
    <t>938908411</t>
  </si>
  <si>
    <t>Čištění vozovek splachováním vodou povrchu podkladu nebo krytu živičného, betonového nebo dlážděného</t>
  </si>
  <si>
    <t>793224816</t>
  </si>
  <si>
    <t>https://podminky.urs.cz/item/CS_URS_2023_01/938908411</t>
  </si>
  <si>
    <t>997</t>
  </si>
  <si>
    <t>Přesun sutě</t>
  </si>
  <si>
    <t>34</t>
  </si>
  <si>
    <t>997221551</t>
  </si>
  <si>
    <t>Vodorovná doprava suti bez naložení, ale se složením a s hrubým urovnáním ze sypkých materiálů, na vzdálenost do 1 km</t>
  </si>
  <si>
    <t>760027469</t>
  </si>
  <si>
    <t>https://podminky.urs.cz/item/CS_URS_2023_01/997221551</t>
  </si>
  <si>
    <t>"pro VV SP stanovena odvozová vzd. 10 km</t>
  </si>
  <si>
    <t>"podkl. drc. kamenivo (ŠD)" 1,030</t>
  </si>
  <si>
    <t>35</t>
  </si>
  <si>
    <t>997221559</t>
  </si>
  <si>
    <t>Vodorovná doprava suti bez naložení, ale se složením a s hrubým urovnáním Příplatek k ceně za každý další i započatý 1 km přes 1 km</t>
  </si>
  <si>
    <t>-2071768495</t>
  </si>
  <si>
    <t>https://podminky.urs.cz/item/CS_URS_2023_01/997221559</t>
  </si>
  <si>
    <t>1,030 " VV viz. 997221551</t>
  </si>
  <si>
    <t>1,03*9 'Přepočtené koeficientem množství</t>
  </si>
  <si>
    <t>36</t>
  </si>
  <si>
    <t>997221561</t>
  </si>
  <si>
    <t>Vodorovná doprava suti bez naložení, ale se složením a s hrubým urovnáním z kusových materiálů, na vzdálenost do 1 km</t>
  </si>
  <si>
    <t>195783637</t>
  </si>
  <si>
    <t>https://podminky.urs.cz/item/CS_URS_2023_01/997221561</t>
  </si>
  <si>
    <t>"LA" 0,348</t>
  </si>
  <si>
    <t>37</t>
  </si>
  <si>
    <t>997221569</t>
  </si>
  <si>
    <t>854711424</t>
  </si>
  <si>
    <t>https://podminky.urs.cz/item/CS_URS_2023_01/997221569</t>
  </si>
  <si>
    <t>0,348 " VV viz. 997221561</t>
  </si>
  <si>
    <t>0,348*9 'Přepočtené koeficientem množství</t>
  </si>
  <si>
    <t>38</t>
  </si>
  <si>
    <t>997221611</t>
  </si>
  <si>
    <t>Nakládání na dopravní prostředky pro vodorovnou dopravu suti</t>
  </si>
  <si>
    <t>-1352010780</t>
  </si>
  <si>
    <t>https://podminky.urs.cz/item/CS_URS_2023_01/997221611</t>
  </si>
  <si>
    <t>39</t>
  </si>
  <si>
    <t>997221645</t>
  </si>
  <si>
    <t>Poplatek za uložení stavebního odpadu na skládce (skládkovné) asfaltového bez obsahu dehtu zatříděného do Katalogu odpadů pod kódem 17 03 02</t>
  </si>
  <si>
    <t>-1093936660</t>
  </si>
  <si>
    <t>https://podminky.urs.cz/item/CS_URS_2023_01/997221645</t>
  </si>
  <si>
    <t>40</t>
  </si>
  <si>
    <t>997221873</t>
  </si>
  <si>
    <t>Poplatek za uložení stavebního odpadu na recyklační skládce (skládkovné) zeminy a kamení zatříděného do Katalogu odpadů pod kódem 17 05 04</t>
  </si>
  <si>
    <t>-281766939</t>
  </si>
  <si>
    <t>https://podminky.urs.cz/item/CS_URS_2023_01/997221873</t>
  </si>
  <si>
    <t>"uliční smetky" 5,131+10,262</t>
  </si>
  <si>
    <t>998</t>
  </si>
  <si>
    <t>Přesun hmot</t>
  </si>
  <si>
    <t>41</t>
  </si>
  <si>
    <t>998223011</t>
  </si>
  <si>
    <t>Přesun hmot pro pozemní komunikace s krytem dlážděným dopravní vzdálenost do 200 m jakékoliv délky objektu</t>
  </si>
  <si>
    <t>224961139</t>
  </si>
  <si>
    <t>https://podminky.urs.cz/item/CS_URS_2023_01/998223011</t>
  </si>
  <si>
    <t>101.05 - Veřejná zeleň</t>
  </si>
  <si>
    <t>112201111</t>
  </si>
  <si>
    <t>Odstranění pařezu v rovině nebo na svahu do 1:5 o průměru pařezu na řezné ploše do 200 mm</t>
  </si>
  <si>
    <t>1369125538</t>
  </si>
  <si>
    <t>https://podminky.urs.cz/item/CS_URS_2023_01/112201111</t>
  </si>
  <si>
    <t>"vlastní odstranění dřevin do úrovně cca. 100-150 mm nad terén je zajištěno v režii objednatele (není předmětem této dodávky)</t>
  </si>
  <si>
    <t>"pařezy kácených dřevin" 15,000</t>
  </si>
  <si>
    <t>119005151</t>
  </si>
  <si>
    <t>Vytyčení výsadeb s rozmístěním rostlin dle projektové dokumentace solitérních do 10 kusů</t>
  </si>
  <si>
    <t>-491410421</t>
  </si>
  <si>
    <t>https://podminky.urs.cz/item/CS_URS_2023_01/119005151</t>
  </si>
  <si>
    <t>"přesazení 2ks tůjí" 2,000</t>
  </si>
  <si>
    <t>181351003</t>
  </si>
  <si>
    <t>Rozprostření a urovnání ornice v rovině nebo ve svahu sklonu do 1:5 strojně při souvislé ploše do 100 m2, tl. vrstvy do 200 mm</t>
  </si>
  <si>
    <t>3161925</t>
  </si>
  <si>
    <t>https://podminky.urs.cz/item/CS_URS_2023_01/181351003</t>
  </si>
  <si>
    <t>"plochy nad 20 m2 jednotlivě</t>
  </si>
  <si>
    <t>41,500+31,000+45,400+29,300+54,750+27,150+25,100+37,700</t>
  </si>
  <si>
    <t>181411141</t>
  </si>
  <si>
    <t>Založení trávníku na půdě předem připravené plochy do 1000 m2 výsevem včetně utažení parterového v rovině nebo na svahu do 1:5</t>
  </si>
  <si>
    <t>-1184641552</t>
  </si>
  <si>
    <t>https://podminky.urs.cz/item/CS_URS_2023_01/181411141</t>
  </si>
  <si>
    <t>"plochy do 20 m2 jednotlivě</t>
  </si>
  <si>
    <t>10,300+14,700+7,150+13,950+14,000+10,800+18,450+18,000+10,150+8,1500+17,250+3,150+8,200+15,250+16,700+12,550+12,600+2,000+7,800+3,950+8,100+2,550</t>
  </si>
  <si>
    <t>14,000+3,500+18,650+5,100+6,600</t>
  </si>
  <si>
    <t>00572472</t>
  </si>
  <si>
    <t>osivo směs travní krajinná-rovinná</t>
  </si>
  <si>
    <t>kg</t>
  </si>
  <si>
    <t>1289681673</t>
  </si>
  <si>
    <t>575,5*0,035 'Přepočtené koeficientem množství</t>
  </si>
  <si>
    <t>183151113</t>
  </si>
  <si>
    <t>Hloubení jam pro výsadbu dřevin strojně v rovině nebo ve svahu do 1:5, objem přes 0,30 do 0,50 m3</t>
  </si>
  <si>
    <t>1803116341</t>
  </si>
  <si>
    <t>https://podminky.urs.cz/item/CS_URS_2023_01/183151113</t>
  </si>
  <si>
    <t>"přesazení 2ks thují" 2,000</t>
  </si>
  <si>
    <t>184102116</t>
  </si>
  <si>
    <t>Výsadba dřeviny s balem do předem vyhloubené jamky se zalitím v rovině nebo na svahu do 1:5, při průměru balu přes 600 do 800 mm</t>
  </si>
  <si>
    <t>-2071336130</t>
  </si>
  <si>
    <t>https://podminky.urs.cz/item/CS_URS_2023_01/184102116</t>
  </si>
  <si>
    <t>"přesazení 2ks původních thují" 2,000</t>
  </si>
  <si>
    <t>184215413</t>
  </si>
  <si>
    <t>Zhotovení závlahové mísy u solitérních dřevin v rovině nebo na svahu do 1:5, o průměru mísy přes 1 m</t>
  </si>
  <si>
    <t>917541843</t>
  </si>
  <si>
    <t>https://podminky.urs.cz/item/CS_URS_2023_01/184215413</t>
  </si>
  <si>
    <t>10391100</t>
  </si>
  <si>
    <t>kůra mulčovací VL</t>
  </si>
  <si>
    <t>m3</t>
  </si>
  <si>
    <t>1868479971</t>
  </si>
  <si>
    <t>0,325*2</t>
  </si>
  <si>
    <t>10311100</t>
  </si>
  <si>
    <t>rašelina zahradnická VL</t>
  </si>
  <si>
    <t>1566922614</t>
  </si>
  <si>
    <t>0,255*2</t>
  </si>
  <si>
    <t>69311059</t>
  </si>
  <si>
    <t>geotextilie netkaná separační, ochranná, filtrační, drenážní PP 150g/m2</t>
  </si>
  <si>
    <t>-496907398</t>
  </si>
  <si>
    <t>3,500*2</t>
  </si>
  <si>
    <t>184401111</t>
  </si>
  <si>
    <t>Příprava dřeviny k přesazení v rovině nebo na svahu do 1:5 s balem, při průměru balu přes 0,6 do 0,8 m</t>
  </si>
  <si>
    <t>-115842901</t>
  </si>
  <si>
    <t>https://podminky.urs.cz/item/CS_URS_2023_01/184401111</t>
  </si>
  <si>
    <t>184502114</t>
  </si>
  <si>
    <t>Vyzvednutí dřeviny k přesazení s balem v rovině nebo na svahu do 1:5, při průměru balu přes 600 do 800 mm</t>
  </si>
  <si>
    <t>-546045752</t>
  </si>
  <si>
    <t>https://podminky.urs.cz/item/CS_URS_2023_01/184502114</t>
  </si>
  <si>
    <t>184801121</t>
  </si>
  <si>
    <t>Ošetření vysazených dřevin solitérních v rovině nebo na svahu do 1:5</t>
  </si>
  <si>
    <t>15871153</t>
  </si>
  <si>
    <t>https://podminky.urs.cz/item/CS_URS_2023_01/184801121</t>
  </si>
  <si>
    <t>184911421</t>
  </si>
  <si>
    <t>Mulčování vysazených rostlin mulčovací kůrou, tl. do 100 mm v rovině nebo na svahu do 1:5</t>
  </si>
  <si>
    <t>-1216223679</t>
  </si>
  <si>
    <t>https://podminky.urs.cz/item/CS_URS_2023_01/184911421</t>
  </si>
  <si>
    <t>"přesazení 2ks původních thují" (Pi*(0,400)^2)*2</t>
  </si>
  <si>
    <t>-2062596107</t>
  </si>
  <si>
    <t>1,005*0,103 'Přepočtené koeficientem množství</t>
  </si>
  <si>
    <t>998231311</t>
  </si>
  <si>
    <t>Přesun hmot pro sadovnické a krajinářské úpravy - strojně dopravní vzdálenost do 5000 m</t>
  </si>
  <si>
    <t>-285206224</t>
  </si>
  <si>
    <t>https://podminky.urs.cz/item/CS_URS_2023_01/998231311</t>
  </si>
  <si>
    <t>SO 401 - Veřejné osvětlení</t>
  </si>
  <si>
    <t>M - Práce a dodávky M</t>
  </si>
  <si>
    <t xml:space="preserve">    21-M - Elektromontáže</t>
  </si>
  <si>
    <t xml:space="preserve">      21.1-M - Elektromontáže</t>
  </si>
  <si>
    <t xml:space="preserve">      21.2-M - Dodávky zařízení</t>
  </si>
  <si>
    <t xml:space="preserve">      21.3-M - Materiál elektromontážní</t>
  </si>
  <si>
    <t xml:space="preserve">      21.4-M - Demontáže</t>
  </si>
  <si>
    <t xml:space="preserve">      21.5-M - Ostatní náklady</t>
  </si>
  <si>
    <t xml:space="preserve">    46-M - Zemní práce při extr.mont.pracích</t>
  </si>
  <si>
    <t xml:space="preserve">      46.1-M - Zemní práce při elektromontážích</t>
  </si>
  <si>
    <t xml:space="preserve">      46.2-M - Materiál zemní + stavební</t>
  </si>
  <si>
    <t>Práce a dodávky M</t>
  </si>
  <si>
    <t>21-M</t>
  </si>
  <si>
    <t>Elektromontáže</t>
  </si>
  <si>
    <t>21.1-M</t>
  </si>
  <si>
    <t>210810081</t>
  </si>
  <si>
    <t>kabel Cu(-1kV CYKY) volně uložený do 3x35/4x25</t>
  </si>
  <si>
    <t>64</t>
  </si>
  <si>
    <t>2016635152</t>
  </si>
  <si>
    <t>210810008</t>
  </si>
  <si>
    <t>kabel(-CYKY) volně uložený do 3x6/4x4/7x2,5</t>
  </si>
  <si>
    <t>866167007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</si>
  <si>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</si>
  <si>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</si>
  <si>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161694192</t>
  </si>
  <si>
    <t>210220441</t>
  </si>
  <si>
    <t>ochrana zemní svorky asfaltovým nátěrem</t>
  </si>
  <si>
    <t>ks</t>
  </si>
  <si>
    <t>-1122620432</t>
  </si>
  <si>
    <t>210220446</t>
  </si>
  <si>
    <t>ochrana zemní svorky smršťovací trubicí 50/16mm</t>
  </si>
  <si>
    <t>499880562</t>
  </si>
  <si>
    <t>210204201</t>
  </si>
  <si>
    <t>elektrovýzbroj stožárů pro 1 okruh</t>
  </si>
  <si>
    <t>-1123533528</t>
  </si>
  <si>
    <t>210100101</t>
  </si>
  <si>
    <t>ukončení na svorkovnici vodič do 16mm2</t>
  </si>
  <si>
    <t>-2100671663</t>
  </si>
  <si>
    <t>210202103</t>
  </si>
  <si>
    <t>svítidlo výbojkové venkovní na výložník</t>
  </si>
  <si>
    <t>1831158703</t>
  </si>
  <si>
    <t>210204002</t>
  </si>
  <si>
    <t>stožár osvětlovací sadový ocelový</t>
  </si>
  <si>
    <t>-1985650896</t>
  </si>
  <si>
    <t>210204103</t>
  </si>
  <si>
    <t>výložník na stožár 1-ramenný do 35kg</t>
  </si>
  <si>
    <t>-164712247</t>
  </si>
  <si>
    <t>210204105</t>
  </si>
  <si>
    <t>výložník na stožár 2-ramenný do 70kg</t>
  </si>
  <si>
    <t>1264921090</t>
  </si>
  <si>
    <t>210204202</t>
  </si>
  <si>
    <t>elektrovýzbroj stožárů pro 2 okruhy</t>
  </si>
  <si>
    <t>-1938665444</t>
  </si>
  <si>
    <t>366176245</t>
  </si>
  <si>
    <t>210101201</t>
  </si>
  <si>
    <t>spojka 1kV smršťovací do 5x25</t>
  </si>
  <si>
    <t>594694953</t>
  </si>
  <si>
    <t>Do</t>
  </si>
  <si>
    <t>Doprava materiálu</t>
  </si>
  <si>
    <t>%</t>
  </si>
  <si>
    <t>994503279</t>
  </si>
  <si>
    <t>PPV</t>
  </si>
  <si>
    <t>Podíl přidružených výkonů</t>
  </si>
  <si>
    <t>-1042888882</t>
  </si>
  <si>
    <t>ZV</t>
  </si>
  <si>
    <t>Zednické výpomoci</t>
  </si>
  <si>
    <t>653033684</t>
  </si>
  <si>
    <t>21.2-M</t>
  </si>
  <si>
    <t>Dodávky zařízení</t>
  </si>
  <si>
    <t>000530416</t>
  </si>
  <si>
    <t>svítidlo EL1 LED IP66 28.5W/3600lm/3000K</t>
  </si>
  <si>
    <t>128</t>
  </si>
  <si>
    <t>783235388</t>
  </si>
  <si>
    <t>000560007</t>
  </si>
  <si>
    <t>stožár osvětlov bezpatic K6-133/89/60Z žárZn</t>
  </si>
  <si>
    <t>1750593330</t>
  </si>
  <si>
    <t>000574112</t>
  </si>
  <si>
    <t>výložník osvětlovací lomený SK1-500Z žárZn</t>
  </si>
  <si>
    <t>-1989305937</t>
  </si>
  <si>
    <t>000574126</t>
  </si>
  <si>
    <t>výložník osvětlovací lomený SK2-500/90Z žárZn</t>
  </si>
  <si>
    <t>-345762758</t>
  </si>
  <si>
    <t>000569404</t>
  </si>
  <si>
    <t>ochranná manžeta OM133 pro K,KL,UZ,UZL/M/N,KN,KD</t>
  </si>
  <si>
    <t>550558583</t>
  </si>
  <si>
    <t>Doprava dodávek</t>
  </si>
  <si>
    <t>1321949227</t>
  </si>
  <si>
    <t>772287097</t>
  </si>
  <si>
    <t>PM</t>
  </si>
  <si>
    <t>Přidružený materiál</t>
  </si>
  <si>
    <t>1996993046</t>
  </si>
  <si>
    <t>1392603316</t>
  </si>
  <si>
    <t>PŘ</t>
  </si>
  <si>
    <t>Přesun dodávek</t>
  </si>
  <si>
    <t>1032900707</t>
  </si>
  <si>
    <t>767494400</t>
  </si>
  <si>
    <t>21.3-M</t>
  </si>
  <si>
    <t>Materiál elektromontážní</t>
  </si>
  <si>
    <t>000101210</t>
  </si>
  <si>
    <t>kabel CYKY 4x16</t>
  </si>
  <si>
    <t>2128755396</t>
  </si>
  <si>
    <t>000101305</t>
  </si>
  <si>
    <t>kabel CYKY 5x1,5</t>
  </si>
  <si>
    <t>971775782</t>
  </si>
  <si>
    <t>000295011</t>
  </si>
  <si>
    <t>vedení FeZn pr.10mm(0,63kg/m)</t>
  </si>
  <si>
    <t>-493628112</t>
  </si>
  <si>
    <t>000295072</t>
  </si>
  <si>
    <t>svorka pásku zemnící SR2d 2šrouby FeZn</t>
  </si>
  <si>
    <t>1775011573</t>
  </si>
  <si>
    <t>000000127</t>
  </si>
  <si>
    <t>smršťovací trubice RPK 50/16</t>
  </si>
  <si>
    <t>-1639171118</t>
  </si>
  <si>
    <t>000579203</t>
  </si>
  <si>
    <t xml:space="preserve">stožárová výzbroj SV 6.16.4 průchozí/TNC  1xRSP4</t>
  </si>
  <si>
    <t>-857469797</t>
  </si>
  <si>
    <t>000430014</t>
  </si>
  <si>
    <t>pojistková vložka T/6,3A keramická 5x20mm</t>
  </si>
  <si>
    <t>-551200255</t>
  </si>
  <si>
    <t>000579223</t>
  </si>
  <si>
    <t xml:space="preserve">stožárová výzbroj SV 6.16.4 průchozí/TNC  2xRSP4</t>
  </si>
  <si>
    <t>1378058450</t>
  </si>
  <si>
    <t>-139275833</t>
  </si>
  <si>
    <t>-950518527</t>
  </si>
  <si>
    <t>-2072730399</t>
  </si>
  <si>
    <t>000194510</t>
  </si>
  <si>
    <t>spojka 1kV plast 00301(4x16)</t>
  </si>
  <si>
    <t>1639093917</t>
  </si>
  <si>
    <t>000193110</t>
  </si>
  <si>
    <t>vodičová spojka Cu lisovací 16 KU-ZE</t>
  </si>
  <si>
    <t>-1332361424</t>
  </si>
  <si>
    <t>42</t>
  </si>
  <si>
    <t>778186128</t>
  </si>
  <si>
    <t>43</t>
  </si>
  <si>
    <t>-1338589906</t>
  </si>
  <si>
    <t>44</t>
  </si>
  <si>
    <t>1689978142</t>
  </si>
  <si>
    <t>45</t>
  </si>
  <si>
    <t>-43176092</t>
  </si>
  <si>
    <t>46</t>
  </si>
  <si>
    <t>1198615350</t>
  </si>
  <si>
    <t>47</t>
  </si>
  <si>
    <t>643655600</t>
  </si>
  <si>
    <t>21.4-M</t>
  </si>
  <si>
    <t>Demontáže</t>
  </si>
  <si>
    <t>48</t>
  </si>
  <si>
    <t>210202103.1</t>
  </si>
  <si>
    <t>svítidlo výbojkové venkovní na výložník /dmtž</t>
  </si>
  <si>
    <t>-1262293467</t>
  </si>
  <si>
    <t>49</t>
  </si>
  <si>
    <t>210204011</t>
  </si>
  <si>
    <t>stožár osvětlovací ocelový do 12m /dmtž</t>
  </si>
  <si>
    <t>-1265592302</t>
  </si>
  <si>
    <t>50</t>
  </si>
  <si>
    <t>1480972186</t>
  </si>
  <si>
    <t>51</t>
  </si>
  <si>
    <t>-997143192</t>
  </si>
  <si>
    <t>52</t>
  </si>
  <si>
    <t>1108660579</t>
  </si>
  <si>
    <t>21.5-M</t>
  </si>
  <si>
    <t>Ostatní náklady</t>
  </si>
  <si>
    <t>53</t>
  </si>
  <si>
    <t>219000103</t>
  </si>
  <si>
    <t>dozory správce sítě</t>
  </si>
  <si>
    <t>hod</t>
  </si>
  <si>
    <t>975064749</t>
  </si>
  <si>
    <t>54</t>
  </si>
  <si>
    <t>219000104</t>
  </si>
  <si>
    <t>součinnost správce sítě</t>
  </si>
  <si>
    <t>-1355733675</t>
  </si>
  <si>
    <t>55</t>
  </si>
  <si>
    <t>219000231</t>
  </si>
  <si>
    <t>montážní plošina MP10 do 10m výšky</t>
  </si>
  <si>
    <t>-2104659491</t>
  </si>
  <si>
    <t>56</t>
  </si>
  <si>
    <t>219000221</t>
  </si>
  <si>
    <t>autojeřáb AD080 do výšky 12m a hmotnosti 8t</t>
  </si>
  <si>
    <t>1304254234</t>
  </si>
  <si>
    <t>57</t>
  </si>
  <si>
    <t>Revize elektrozařízení</t>
  </si>
  <si>
    <t>komplet</t>
  </si>
  <si>
    <t>-1843485562</t>
  </si>
  <si>
    <t>58</t>
  </si>
  <si>
    <t>1504818201</t>
  </si>
  <si>
    <t>59</t>
  </si>
  <si>
    <t>140961688</t>
  </si>
  <si>
    <t>60</t>
  </si>
  <si>
    <t>1785529270</t>
  </si>
  <si>
    <t>46-M</t>
  </si>
  <si>
    <t>Zemní práce při extr.mont.pracích</t>
  </si>
  <si>
    <t>46.1-M</t>
  </si>
  <si>
    <t>Zemní práce při elektromontážích</t>
  </si>
  <si>
    <t>61</t>
  </si>
  <si>
    <t>460100003</t>
  </si>
  <si>
    <t>pouzdrový základ VO mimo trasu kabelu pr.0,3/1,5m</t>
  </si>
  <si>
    <t>-1769590619</t>
  </si>
  <si>
    <t>62</t>
  </si>
  <si>
    <t>460050703</t>
  </si>
  <si>
    <t>výkop jámy do 2m3 pro stožár VO ruční tz.3/ko1.2</t>
  </si>
  <si>
    <t>1423794863</t>
  </si>
  <si>
    <t>63</t>
  </si>
  <si>
    <t>460600001</t>
  </si>
  <si>
    <t>odvoz zeminy do 10km vč.poplatku za skládku</t>
  </si>
  <si>
    <t>782425043</t>
  </si>
  <si>
    <t>460200243</t>
  </si>
  <si>
    <t>výkop kabel.rýhy šířka 50/hloubka 60cm tz.3/ko1.2</t>
  </si>
  <si>
    <t>-263927410</t>
  </si>
  <si>
    <t>65</t>
  </si>
  <si>
    <t>460420488</t>
  </si>
  <si>
    <t>kabel.lože písek 2x10-15cm plastdesky50/30 na30cm</t>
  </si>
  <si>
    <t>-749883440</t>
  </si>
  <si>
    <t>66</t>
  </si>
  <si>
    <t>460490012</t>
  </si>
  <si>
    <t>výstražná fólie šířka nad 30cm</t>
  </si>
  <si>
    <t>1432247208</t>
  </si>
  <si>
    <t>67</t>
  </si>
  <si>
    <t>-1709869511</t>
  </si>
  <si>
    <t>68</t>
  </si>
  <si>
    <t>460620013</t>
  </si>
  <si>
    <t>provizorní úprava terénu třída zeminy 3</t>
  </si>
  <si>
    <t>1342129449</t>
  </si>
  <si>
    <t>69</t>
  </si>
  <si>
    <t>460650015</t>
  </si>
  <si>
    <t>podklad nebo zához štěrkopískem</t>
  </si>
  <si>
    <t>-2069684838</t>
  </si>
  <si>
    <t>70</t>
  </si>
  <si>
    <t>460200273</t>
  </si>
  <si>
    <t>výkop kabel.rýhy šířka 50/hloubka 90cm tz.3/ko1.2</t>
  </si>
  <si>
    <t>1715559722</t>
  </si>
  <si>
    <t>71</t>
  </si>
  <si>
    <t>-447855081</t>
  </si>
  <si>
    <t>72</t>
  </si>
  <si>
    <t>460510031</t>
  </si>
  <si>
    <t>kabelový prostup z ohebné roury plast pr.110mm</t>
  </si>
  <si>
    <t>-2032979845</t>
  </si>
  <si>
    <t>73</t>
  </si>
  <si>
    <t>460560273</t>
  </si>
  <si>
    <t>zához kabelové rýhy šířka 50/hloubka 90cm tz.3</t>
  </si>
  <si>
    <t>-1519312629</t>
  </si>
  <si>
    <t>74</t>
  </si>
  <si>
    <t>-1552513294</t>
  </si>
  <si>
    <t>75</t>
  </si>
  <si>
    <t>-1848132083</t>
  </si>
  <si>
    <t>76</t>
  </si>
  <si>
    <t>460201093</t>
  </si>
  <si>
    <t>výkop kabel.rýhy šířka 100/hloubka 130cm tz3/ko1.2</t>
  </si>
  <si>
    <t>1461632112</t>
  </si>
  <si>
    <t>77</t>
  </si>
  <si>
    <t>-527938372</t>
  </si>
  <si>
    <t>78</t>
  </si>
  <si>
    <t>1930477502</t>
  </si>
  <si>
    <t>79</t>
  </si>
  <si>
    <t>1466803826</t>
  </si>
  <si>
    <t>80</t>
  </si>
  <si>
    <t>-1197838860</t>
  </si>
  <si>
    <t>81</t>
  </si>
  <si>
    <t>307336455</t>
  </si>
  <si>
    <t>82</t>
  </si>
  <si>
    <t>-2140595202</t>
  </si>
  <si>
    <t>83</t>
  </si>
  <si>
    <t>-732749037</t>
  </si>
  <si>
    <t>84</t>
  </si>
  <si>
    <t>1647966381</t>
  </si>
  <si>
    <t>46.2-M</t>
  </si>
  <si>
    <t>Materiál zemní + stavební</t>
  </si>
  <si>
    <t>85</t>
  </si>
  <si>
    <t>000046134</t>
  </si>
  <si>
    <t>beton B13,5</t>
  </si>
  <si>
    <t>-977212656</t>
  </si>
  <si>
    <t>86</t>
  </si>
  <si>
    <t>000046453</t>
  </si>
  <si>
    <t>stožárové pouzdro plast SP315/1000</t>
  </si>
  <si>
    <t>1296921005</t>
  </si>
  <si>
    <t>87</t>
  </si>
  <si>
    <t>000046112</t>
  </si>
  <si>
    <t>štěrkopísek 0-16mm</t>
  </si>
  <si>
    <t>-2036103264</t>
  </si>
  <si>
    <t>88</t>
  </si>
  <si>
    <t>000046114</t>
  </si>
  <si>
    <t>písek kopaný 0-2mm</t>
  </si>
  <si>
    <t>701401664</t>
  </si>
  <si>
    <t>89</t>
  </si>
  <si>
    <t>000046363</t>
  </si>
  <si>
    <t>krycí deska plastová 50/30/1,2cm</t>
  </si>
  <si>
    <t>-1867878003</t>
  </si>
  <si>
    <t>90</t>
  </si>
  <si>
    <t>000046383</t>
  </si>
  <si>
    <t>výstražná fólie šířka 0,34m</t>
  </si>
  <si>
    <t>1262274283</t>
  </si>
  <si>
    <t>91</t>
  </si>
  <si>
    <t>-1620827342</t>
  </si>
  <si>
    <t>92</t>
  </si>
  <si>
    <t>000046513</t>
  </si>
  <si>
    <t>roura korugovaná KOPODUR KD09075 pr.75/61mm</t>
  </si>
  <si>
    <t>906660451</t>
  </si>
  <si>
    <t>93</t>
  </si>
  <si>
    <t>000046523</t>
  </si>
  <si>
    <t>/roura korugovaná 09075/ spojka 02075</t>
  </si>
  <si>
    <t>-1777229419</t>
  </si>
  <si>
    <t>94</t>
  </si>
  <si>
    <t>-1024098485</t>
  </si>
  <si>
    <t>95</t>
  </si>
  <si>
    <t>-824635826</t>
  </si>
  <si>
    <t>96</t>
  </si>
  <si>
    <t>952274167</t>
  </si>
  <si>
    <t>97</t>
  </si>
  <si>
    <t>837725677</t>
  </si>
  <si>
    <t>98</t>
  </si>
  <si>
    <t>-312610330</t>
  </si>
  <si>
    <t>99</t>
  </si>
  <si>
    <t>-253227740</t>
  </si>
  <si>
    <t>100</t>
  </si>
  <si>
    <t>496958832</t>
  </si>
  <si>
    <t>101</t>
  </si>
  <si>
    <t>-1801995981</t>
  </si>
  <si>
    <t>102</t>
  </si>
  <si>
    <t>621331229</t>
  </si>
  <si>
    <t>103</t>
  </si>
  <si>
    <t>-393714241</t>
  </si>
  <si>
    <t>SO 901 - Návrh DIO</t>
  </si>
  <si>
    <t>913121111</t>
  </si>
  <si>
    <t>Montáž a demontáž dočasných dopravních značek kompletních značek vč. podstavce a sloupku základních</t>
  </si>
  <si>
    <t>1365851703</t>
  </si>
  <si>
    <t>https://podminky.urs.cz/item/CS_URS_2023_01/913121111</t>
  </si>
  <si>
    <t>"C.5_Speciální_výkres_situace_ZOV_+_hrubý_návrh_DIO</t>
  </si>
  <si>
    <t>"IP10a" 3,000</t>
  </si>
  <si>
    <t>"IP10b" 4,000</t>
  </si>
  <si>
    <t>"A15" 3,000</t>
  </si>
  <si>
    <t>"C2a" 1,000</t>
  </si>
  <si>
    <t>913121112</t>
  </si>
  <si>
    <t>Montáž a demontáž dočasných dopravních značek kompletních značek vč. podstavce a sloupku zvětšených</t>
  </si>
  <si>
    <t>1071142907</t>
  </si>
  <si>
    <t>https://podminky.urs.cz/item/CS_URS_2023_01/913121112</t>
  </si>
  <si>
    <t>"text : POZOR ULICE HUSOVA UZAVŘENA</t>
  </si>
  <si>
    <t>"IP22" 3,000</t>
  </si>
  <si>
    <t>913121211</t>
  </si>
  <si>
    <t>Montáž a demontáž dočasných dopravních značek Příplatek za první a každý další den použití dočasných dopravních značek k ceně 12-1111</t>
  </si>
  <si>
    <t>-1963469039</t>
  </si>
  <si>
    <t>https://podminky.urs.cz/item/CS_URS_2023_01/913121211</t>
  </si>
  <si>
    <t>13*120 'Přepočtené koeficientem množství</t>
  </si>
  <si>
    <t>913121212</t>
  </si>
  <si>
    <t>Montáž a demontáž dočasných dopravních značek Příplatek za první a každý další den použití dočasných dopravních značek k ceně 12-1112</t>
  </si>
  <si>
    <t>1179746259</t>
  </si>
  <si>
    <t>https://podminky.urs.cz/item/CS_URS_2023_01/913121212</t>
  </si>
  <si>
    <t>3*120 'Přepočtené koeficientem množství</t>
  </si>
  <si>
    <t>913211113</t>
  </si>
  <si>
    <t>Montáž a demontáž dočasných dopravních zábran reflexních, šířky 3 m</t>
  </si>
  <si>
    <t>747202971</t>
  </si>
  <si>
    <t>https://podminky.urs.cz/item/CS_URS_2023_01/913211113</t>
  </si>
  <si>
    <t>"Z2" 3,000</t>
  </si>
  <si>
    <t>913211213</t>
  </si>
  <si>
    <t>Montáž a demontáž dočasných dopravních zábran Příplatek za první a každý další den použití dočasných dopravních zábran k ceně 21-1113</t>
  </si>
  <si>
    <t>-2126810835</t>
  </si>
  <si>
    <t>https://podminky.urs.cz/item/CS_URS_2023_01/913211213</t>
  </si>
  <si>
    <t>913321111</t>
  </si>
  <si>
    <t>Montáž a demontáž dočasných dopravních vodících zařízení směrové desky základní</t>
  </si>
  <si>
    <t>1346977661</t>
  </si>
  <si>
    <t>https://podminky.urs.cz/item/CS_URS_2023_01/913321111</t>
  </si>
  <si>
    <t>"Z4a" 5,000</t>
  </si>
  <si>
    <t>913321115</t>
  </si>
  <si>
    <t>Montáž a demontáž dočasných dopravních vodících zařízení soupravy směrových desek s výstražným světlem 3 desky</t>
  </si>
  <si>
    <t>-770567878</t>
  </si>
  <si>
    <t>https://podminky.urs.cz/item/CS_URS_2023_01/913321115</t>
  </si>
  <si>
    <t>"Z4a+S7" 3,000</t>
  </si>
  <si>
    <t>913321211</t>
  </si>
  <si>
    <t>Montáž a demontáž dočasných dopravních vodících zařízení Příplatek za první a každý další den použití dočasných dopravních vodících zařízení k ceně 32-1111</t>
  </si>
  <si>
    <t>2023881527</t>
  </si>
  <si>
    <t>https://podminky.urs.cz/item/CS_URS_2023_01/913321211</t>
  </si>
  <si>
    <t>5*120 'Přepočtené koeficientem množství</t>
  </si>
  <si>
    <t>913321215</t>
  </si>
  <si>
    <t>Montáž a demontáž dočasných dopravních vodících zařízení Příplatek za první a každý další den použití dočasných dopravních vodících zařízení k ceně 32-1115</t>
  </si>
  <si>
    <t>-1086001621</t>
  </si>
  <si>
    <t>https://podminky.urs.cz/item/CS_URS_2023_01/913321215</t>
  </si>
  <si>
    <t>913331115</t>
  </si>
  <si>
    <t>Montáž a demontáž dočasných dopravních vodících zařízení signální svítilny včetně akumulátoru</t>
  </si>
  <si>
    <t>1177333836</t>
  </si>
  <si>
    <t>https://podminky.urs.cz/item/CS_URS_2023_01/913331115</t>
  </si>
  <si>
    <t>"S7 na A15" 3,000</t>
  </si>
  <si>
    <t>913331215</t>
  </si>
  <si>
    <t>Montáž a demontáž dočasných dopravních vodících zařízení Příplatek za první a každý další den použití dočasných dopravních vodících zařízení k ceně 33-1115</t>
  </si>
  <si>
    <t>1862730883</t>
  </si>
  <si>
    <t>https://podminky.urs.cz/item/CS_URS_2023_01/913331215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</si>
  <si>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</si>
  <si>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</si>
  <si>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</si>
  <si>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</si>
  <si>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</si>
  <si>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</si>
  <si>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</si>
  <si>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</si>
  <si>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</si>
  <si>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</si>
  <si>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011134000</t>
  </si>
  <si>
    <t>Hydrogeologický průzkum - účast oprávněného geologa při výkopových pracích za účelem posouzení a zatřídění hornin dle platných ČSN-EN</t>
  </si>
  <si>
    <t>1024</t>
  </si>
  <si>
    <t>747771196</t>
  </si>
  <si>
    <t>https://podminky.urs.cz/item/CS_URS_2023_01/011134000</t>
  </si>
  <si>
    <t>011314000</t>
  </si>
  <si>
    <t>Archeologický dohled oprávněných pracovníků Archeologického ústavu AV ČR dle platné legislavity</t>
  </si>
  <si>
    <t>1421238747</t>
  </si>
  <si>
    <t>https://podminky.urs.cz/item/CS_URS_2023_01/011314000</t>
  </si>
  <si>
    <t>012203000</t>
  </si>
  <si>
    <t>Geodetické práce při provádění stavby - prostorové (směrové+výškové) vytýčení stavby, stanovení a udržování fixního výškového bodu po celou dobu provádění prací, průběžná a kontrolní měření během provádění prací apod.</t>
  </si>
  <si>
    <t>2136866358</t>
  </si>
  <si>
    <t>https://podminky.urs.cz/item/CS_URS_2023_01/012203000</t>
  </si>
  <si>
    <t>012303000</t>
  </si>
  <si>
    <t>Geodetické práce po výstavbě - geodetické zaměření po provedení prací a vypracování geometrického plánu pro vklad do digitální KM</t>
  </si>
  <si>
    <t>857634584</t>
  </si>
  <si>
    <t>https://podminky.urs.cz/item/CS_URS_2023_01/012303000</t>
  </si>
  <si>
    <t>013244000</t>
  </si>
  <si>
    <t>Dokumentace pro provádění stavby - dílenská a/nebo výrobní dokumentace, detaily řešení apod.</t>
  </si>
  <si>
    <t>-1419731874</t>
  </si>
  <si>
    <t>https://podminky.urs.cz/item/CS_URS_2023_01/013244000</t>
  </si>
  <si>
    <t>013254000</t>
  </si>
  <si>
    <t>Dokumentace skutečného provedení stavby 4x v tištěné podobě + 1x v digitální podobě na CD</t>
  </si>
  <si>
    <t>-1910485003</t>
  </si>
  <si>
    <t>https://podminky.urs.cz/item/CS_URS_2023_01/013254000</t>
  </si>
  <si>
    <t>013274000</t>
  </si>
  <si>
    <t>Pasportizace okolních objektů před započetím prací - pořízení fotodokumentace a zakreslení stávajícího stavu sousedních okolních stavebních objektů</t>
  </si>
  <si>
    <t>-1381591649</t>
  </si>
  <si>
    <t>https://podminky.urs.cz/item/CS_URS_2023_01/013274000</t>
  </si>
  <si>
    <t>013294000</t>
  </si>
  <si>
    <t>Ostatní dokumentace - fotodokumentace z průběhu provádění prací (1x CD)</t>
  </si>
  <si>
    <t>1670332525</t>
  </si>
  <si>
    <t>https://podminky.urs.cz/item/CS_URS_2023_01/013294000</t>
  </si>
  <si>
    <t>VRN3</t>
  </si>
  <si>
    <t>Zařízení staveniště</t>
  </si>
  <si>
    <t>032503000</t>
  </si>
  <si>
    <t>Skládky na staveništi</t>
  </si>
  <si>
    <t>1272870492</t>
  </si>
  <si>
    <t>https://podminky.urs.cz/item/CS_URS_2023_01/032503000</t>
  </si>
  <si>
    <t>VRN4</t>
  </si>
  <si>
    <t>Inženýrská činnost</t>
  </si>
  <si>
    <t>042603000</t>
  </si>
  <si>
    <t>Vypracování KZP (kontrolní zkušební plán) a TP (technologický postup) pro jednotlivé stavební operace, předložení a odsouhlasení těchto KZP a TP objednatelem a TDS</t>
  </si>
  <si>
    <t>-358798296</t>
  </si>
  <si>
    <t>https://podminky.urs.cz/item/CS_URS_2023_01/042603000</t>
  </si>
  <si>
    <t>043154000</t>
  </si>
  <si>
    <t>Zkoušky hutnicí v rozsahu a množství dle ČSN-EN</t>
  </si>
  <si>
    <t>1220621545</t>
  </si>
  <si>
    <t>https://podminky.urs.cz/item/CS_URS_2023_01/043154000</t>
  </si>
  <si>
    <t>045303000</t>
  </si>
  <si>
    <t>Koordinační činnost zhotovitele po celou dobu provádění díla</t>
  </si>
  <si>
    <t>-1696167472</t>
  </si>
  <si>
    <t>https://podminky.urs.cz/item/CS_URS_2023_01/045303000</t>
  </si>
  <si>
    <t>VRN7</t>
  </si>
  <si>
    <t>Provozní vlivy</t>
  </si>
  <si>
    <t>072103002</t>
  </si>
  <si>
    <t>Zpracování, projednání návrhu DIO s dotčenými orgány státní správy a zajištění kladného stanoviska DIR komunikace I. třídy</t>
  </si>
  <si>
    <t>462334563</t>
  </si>
  <si>
    <t>https://podminky.urs.cz/item/CS_URS_2023_01/072103002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</si>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</sst>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9" fillId="5" borderId="23" xfId="0" applyFont="1" applyFill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5111" TargetMode="External" /><Relationship Id="rId2" Type="http://schemas.openxmlformats.org/officeDocument/2006/relationships/hyperlink" Target="https://podminky.urs.cz/item/CS_URS_2023_01/113106121" TargetMode="External" /><Relationship Id="rId3" Type="http://schemas.openxmlformats.org/officeDocument/2006/relationships/hyperlink" Target="https://podminky.urs.cz/item/CS_URS_2023_01/113106123" TargetMode="External" /><Relationship Id="rId4" Type="http://schemas.openxmlformats.org/officeDocument/2006/relationships/hyperlink" Target="https://podminky.urs.cz/item/CS_URS_2023_01/113106161" TargetMode="External" /><Relationship Id="rId5" Type="http://schemas.openxmlformats.org/officeDocument/2006/relationships/hyperlink" Target="https://podminky.urs.cz/item/CS_URS_2023_01/113107222" TargetMode="External" /><Relationship Id="rId6" Type="http://schemas.openxmlformats.org/officeDocument/2006/relationships/hyperlink" Target="https://podminky.urs.cz/item/CS_URS_2023_01/113107322" TargetMode="External" /><Relationship Id="rId7" Type="http://schemas.openxmlformats.org/officeDocument/2006/relationships/hyperlink" Target="https://podminky.urs.cz/item/CS_URS_2023_01/113107331" TargetMode="External" /><Relationship Id="rId8" Type="http://schemas.openxmlformats.org/officeDocument/2006/relationships/hyperlink" Target="https://podminky.urs.cz/item/CS_URS_2023_01/113204111" TargetMode="External" /><Relationship Id="rId9" Type="http://schemas.openxmlformats.org/officeDocument/2006/relationships/hyperlink" Target="https://podminky.urs.cz/item/CS_URS_2023_01/914111111" TargetMode="External" /><Relationship Id="rId10" Type="http://schemas.openxmlformats.org/officeDocument/2006/relationships/hyperlink" Target="https://podminky.urs.cz/item/CS_URS_2023_01/914111121" TargetMode="External" /><Relationship Id="rId11" Type="http://schemas.openxmlformats.org/officeDocument/2006/relationships/hyperlink" Target="https://podminky.urs.cz/item/CS_URS_2023_01/914511113" TargetMode="External" /><Relationship Id="rId12" Type="http://schemas.openxmlformats.org/officeDocument/2006/relationships/hyperlink" Target="https://podminky.urs.cz/item/CS_URS_2023_01/916231213" TargetMode="External" /><Relationship Id="rId13" Type="http://schemas.openxmlformats.org/officeDocument/2006/relationships/hyperlink" Target="https://podminky.urs.cz/item/CS_URS_2023_01/916231292" TargetMode="External" /><Relationship Id="rId14" Type="http://schemas.openxmlformats.org/officeDocument/2006/relationships/hyperlink" Target="https://podminky.urs.cz/item/CS_URS_2023_01/966006132" TargetMode="External" /><Relationship Id="rId15" Type="http://schemas.openxmlformats.org/officeDocument/2006/relationships/hyperlink" Target="https://podminky.urs.cz/item/CS_URS_2023_01/96600621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7122" TargetMode="External" /><Relationship Id="rId3" Type="http://schemas.openxmlformats.org/officeDocument/2006/relationships/hyperlink" Target="https://podminky.urs.cz/item/CS_URS_2023_01/113107141" TargetMode="External" /><Relationship Id="rId4" Type="http://schemas.openxmlformats.org/officeDocument/2006/relationships/hyperlink" Target="https://podminky.urs.cz/item/CS_URS_2023_01/181951112" TargetMode="External" /><Relationship Id="rId5" Type="http://schemas.openxmlformats.org/officeDocument/2006/relationships/hyperlink" Target="https://podminky.urs.cz/item/CS_URS_2023_01/564841011" TargetMode="External" /><Relationship Id="rId6" Type="http://schemas.openxmlformats.org/officeDocument/2006/relationships/hyperlink" Target="https://podminky.urs.cz/item/CS_URS_2023_01/564851011" TargetMode="External" /><Relationship Id="rId7" Type="http://schemas.openxmlformats.org/officeDocument/2006/relationships/hyperlink" Target="https://podminky.urs.cz/item/CS_URS_2023_01/564851111" TargetMode="External" /><Relationship Id="rId8" Type="http://schemas.openxmlformats.org/officeDocument/2006/relationships/hyperlink" Target="https://podminky.urs.cz/item/CS_URS_2023_01/566401111" TargetMode="External" /><Relationship Id="rId9" Type="http://schemas.openxmlformats.org/officeDocument/2006/relationships/hyperlink" Target="https://podminky.urs.cz/item/CS_URS_2023_01/567114113" TargetMode="External" /><Relationship Id="rId10" Type="http://schemas.openxmlformats.org/officeDocument/2006/relationships/hyperlink" Target="https://podminky.urs.cz/item/CS_URS_2023_01/571908111" TargetMode="External" /><Relationship Id="rId11" Type="http://schemas.openxmlformats.org/officeDocument/2006/relationships/hyperlink" Target="https://podminky.urs.cz/item/CS_URS_2023_01/578132113" TargetMode="External" /><Relationship Id="rId12" Type="http://schemas.openxmlformats.org/officeDocument/2006/relationships/hyperlink" Target="https://podminky.urs.cz/item/CS_URS_2023_01/578901112" TargetMode="External" /><Relationship Id="rId13" Type="http://schemas.openxmlformats.org/officeDocument/2006/relationships/hyperlink" Target="https://podminky.urs.cz/item/CS_URS_2023_01/594111112" TargetMode="External" /><Relationship Id="rId14" Type="http://schemas.openxmlformats.org/officeDocument/2006/relationships/hyperlink" Target="https://podminky.urs.cz/item/CS_URS_2023_01/596211110" TargetMode="External" /><Relationship Id="rId15" Type="http://schemas.openxmlformats.org/officeDocument/2006/relationships/hyperlink" Target="https://podminky.urs.cz/item/CS_URS_2023_01/596211110" TargetMode="External" /><Relationship Id="rId16" Type="http://schemas.openxmlformats.org/officeDocument/2006/relationships/hyperlink" Target="https://podminky.urs.cz/item/CS_URS_2023_01/596211111" TargetMode="External" /><Relationship Id="rId17" Type="http://schemas.openxmlformats.org/officeDocument/2006/relationships/hyperlink" Target="https://podminky.urs.cz/item/CS_URS_2023_01/596211112" TargetMode="External" /><Relationship Id="rId18" Type="http://schemas.openxmlformats.org/officeDocument/2006/relationships/hyperlink" Target="https://podminky.urs.cz/item/CS_URS_2023_01/596211114" TargetMode="External" /><Relationship Id="rId19" Type="http://schemas.openxmlformats.org/officeDocument/2006/relationships/hyperlink" Target="https://podminky.urs.cz/item/CS_URS_2023_01/596991111" TargetMode="External" /><Relationship Id="rId20" Type="http://schemas.openxmlformats.org/officeDocument/2006/relationships/hyperlink" Target="https://podminky.urs.cz/item/CS_URS_2023_01/916231213" TargetMode="External" /><Relationship Id="rId21" Type="http://schemas.openxmlformats.org/officeDocument/2006/relationships/hyperlink" Target="https://podminky.urs.cz/item/CS_URS_2023_01/916231292" TargetMode="External" /><Relationship Id="rId22" Type="http://schemas.openxmlformats.org/officeDocument/2006/relationships/hyperlink" Target="https://podminky.urs.cz/item/CS_URS_2023_01/919731121" TargetMode="External" /><Relationship Id="rId23" Type="http://schemas.openxmlformats.org/officeDocument/2006/relationships/hyperlink" Target="https://podminky.urs.cz/item/CS_URS_2023_01/919732221" TargetMode="External" /><Relationship Id="rId24" Type="http://schemas.openxmlformats.org/officeDocument/2006/relationships/hyperlink" Target="https://podminky.urs.cz/item/CS_URS_2023_01/919735111" TargetMode="External" /><Relationship Id="rId25" Type="http://schemas.openxmlformats.org/officeDocument/2006/relationships/hyperlink" Target="https://podminky.urs.cz/item/CS_URS_2023_01/938908411" TargetMode="External" /><Relationship Id="rId26" Type="http://schemas.openxmlformats.org/officeDocument/2006/relationships/hyperlink" Target="https://podminky.urs.cz/item/CS_URS_2023_01/997221551" TargetMode="External" /><Relationship Id="rId27" Type="http://schemas.openxmlformats.org/officeDocument/2006/relationships/hyperlink" Target="https://podminky.urs.cz/item/CS_URS_2023_01/997221559" TargetMode="External" /><Relationship Id="rId28" Type="http://schemas.openxmlformats.org/officeDocument/2006/relationships/hyperlink" Target="https://podminky.urs.cz/item/CS_URS_2023_01/997221561" TargetMode="External" /><Relationship Id="rId29" Type="http://schemas.openxmlformats.org/officeDocument/2006/relationships/hyperlink" Target="https://podminky.urs.cz/item/CS_URS_2023_01/997221569" TargetMode="External" /><Relationship Id="rId30" Type="http://schemas.openxmlformats.org/officeDocument/2006/relationships/hyperlink" Target="https://podminky.urs.cz/item/CS_URS_2023_01/997221611" TargetMode="External" /><Relationship Id="rId31" Type="http://schemas.openxmlformats.org/officeDocument/2006/relationships/hyperlink" Target="https://podminky.urs.cz/item/CS_URS_2023_01/997221645" TargetMode="External" /><Relationship Id="rId32" Type="http://schemas.openxmlformats.org/officeDocument/2006/relationships/hyperlink" Target="https://podminky.urs.cz/item/CS_URS_2023_01/997221873" TargetMode="External" /><Relationship Id="rId33" Type="http://schemas.openxmlformats.org/officeDocument/2006/relationships/hyperlink" Target="https://podminky.urs.cz/item/CS_URS_2023_01/99822301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201111" TargetMode="External" /><Relationship Id="rId2" Type="http://schemas.openxmlformats.org/officeDocument/2006/relationships/hyperlink" Target="https://podminky.urs.cz/item/CS_URS_2023_01/119005151" TargetMode="External" /><Relationship Id="rId3" Type="http://schemas.openxmlformats.org/officeDocument/2006/relationships/hyperlink" Target="https://podminky.urs.cz/item/CS_URS_2023_01/181351003" TargetMode="External" /><Relationship Id="rId4" Type="http://schemas.openxmlformats.org/officeDocument/2006/relationships/hyperlink" Target="https://podminky.urs.cz/item/CS_URS_2023_01/181411141" TargetMode="External" /><Relationship Id="rId5" Type="http://schemas.openxmlformats.org/officeDocument/2006/relationships/hyperlink" Target="https://podminky.urs.cz/item/CS_URS_2023_01/183151113" TargetMode="External" /><Relationship Id="rId6" Type="http://schemas.openxmlformats.org/officeDocument/2006/relationships/hyperlink" Target="https://podminky.urs.cz/item/CS_URS_2023_01/184102116" TargetMode="External" /><Relationship Id="rId7" Type="http://schemas.openxmlformats.org/officeDocument/2006/relationships/hyperlink" Target="https://podminky.urs.cz/item/CS_URS_2023_01/184215413" TargetMode="External" /><Relationship Id="rId8" Type="http://schemas.openxmlformats.org/officeDocument/2006/relationships/hyperlink" Target="https://podminky.urs.cz/item/CS_URS_2023_01/184401111" TargetMode="External" /><Relationship Id="rId9" Type="http://schemas.openxmlformats.org/officeDocument/2006/relationships/hyperlink" Target="https://podminky.urs.cz/item/CS_URS_2023_01/184502114" TargetMode="External" /><Relationship Id="rId10" Type="http://schemas.openxmlformats.org/officeDocument/2006/relationships/hyperlink" Target="https://podminky.urs.cz/item/CS_URS_2023_01/184801121" TargetMode="External" /><Relationship Id="rId11" Type="http://schemas.openxmlformats.org/officeDocument/2006/relationships/hyperlink" Target="https://podminky.urs.cz/item/CS_URS_2023_01/184911421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13121111" TargetMode="External" /><Relationship Id="rId2" Type="http://schemas.openxmlformats.org/officeDocument/2006/relationships/hyperlink" Target="https://podminky.urs.cz/item/CS_URS_2023_01/913121112" TargetMode="External" /><Relationship Id="rId3" Type="http://schemas.openxmlformats.org/officeDocument/2006/relationships/hyperlink" Target="https://podminky.urs.cz/item/CS_URS_2023_01/913121211" TargetMode="External" /><Relationship Id="rId4" Type="http://schemas.openxmlformats.org/officeDocument/2006/relationships/hyperlink" Target="https://podminky.urs.cz/item/CS_URS_2023_01/913121212" TargetMode="External" /><Relationship Id="rId5" Type="http://schemas.openxmlformats.org/officeDocument/2006/relationships/hyperlink" Target="https://podminky.urs.cz/item/CS_URS_2023_01/913211113" TargetMode="External" /><Relationship Id="rId6" Type="http://schemas.openxmlformats.org/officeDocument/2006/relationships/hyperlink" Target="https://podminky.urs.cz/item/CS_URS_2023_01/913211213" TargetMode="External" /><Relationship Id="rId7" Type="http://schemas.openxmlformats.org/officeDocument/2006/relationships/hyperlink" Target="https://podminky.urs.cz/item/CS_URS_2023_01/913321111" TargetMode="External" /><Relationship Id="rId8" Type="http://schemas.openxmlformats.org/officeDocument/2006/relationships/hyperlink" Target="https://podminky.urs.cz/item/CS_URS_2023_01/913321115" TargetMode="External" /><Relationship Id="rId9" Type="http://schemas.openxmlformats.org/officeDocument/2006/relationships/hyperlink" Target="https://podminky.urs.cz/item/CS_URS_2023_01/913321211" TargetMode="External" /><Relationship Id="rId10" Type="http://schemas.openxmlformats.org/officeDocument/2006/relationships/hyperlink" Target="https://podminky.urs.cz/item/CS_URS_2023_01/913321215" TargetMode="External" /><Relationship Id="rId11" Type="http://schemas.openxmlformats.org/officeDocument/2006/relationships/hyperlink" Target="https://podminky.urs.cz/item/CS_URS_2023_01/913331115" TargetMode="External" /><Relationship Id="rId12" Type="http://schemas.openxmlformats.org/officeDocument/2006/relationships/hyperlink" Target="https://podminky.urs.cz/item/CS_URS_2023_01/913331215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134000" TargetMode="External" /><Relationship Id="rId2" Type="http://schemas.openxmlformats.org/officeDocument/2006/relationships/hyperlink" Target="https://podminky.urs.cz/item/CS_URS_2023_01/011314000" TargetMode="External" /><Relationship Id="rId3" Type="http://schemas.openxmlformats.org/officeDocument/2006/relationships/hyperlink" Target="https://podminky.urs.cz/item/CS_URS_2023_01/012203000" TargetMode="External" /><Relationship Id="rId4" Type="http://schemas.openxmlformats.org/officeDocument/2006/relationships/hyperlink" Target="https://podminky.urs.cz/item/CS_URS_2023_01/012303000" TargetMode="External" /><Relationship Id="rId5" Type="http://schemas.openxmlformats.org/officeDocument/2006/relationships/hyperlink" Target="https://podminky.urs.cz/item/CS_URS_2023_01/013244000" TargetMode="External" /><Relationship Id="rId6" Type="http://schemas.openxmlformats.org/officeDocument/2006/relationships/hyperlink" Target="https://podminky.urs.cz/item/CS_URS_2023_01/013254000" TargetMode="External" /><Relationship Id="rId7" Type="http://schemas.openxmlformats.org/officeDocument/2006/relationships/hyperlink" Target="https://podminky.urs.cz/item/CS_URS_2023_01/013274000" TargetMode="External" /><Relationship Id="rId8" Type="http://schemas.openxmlformats.org/officeDocument/2006/relationships/hyperlink" Target="https://podminky.urs.cz/item/CS_URS_2023_01/013294000" TargetMode="External" /><Relationship Id="rId9" Type="http://schemas.openxmlformats.org/officeDocument/2006/relationships/hyperlink" Target="https://podminky.urs.cz/item/CS_URS_2023_01/032503000" TargetMode="External" /><Relationship Id="rId10" Type="http://schemas.openxmlformats.org/officeDocument/2006/relationships/hyperlink" Target="https://podminky.urs.cz/item/CS_URS_2023_01/042603000" TargetMode="External" /><Relationship Id="rId11" Type="http://schemas.openxmlformats.org/officeDocument/2006/relationships/hyperlink" Target="https://podminky.urs.cz/item/CS_URS_2023_01/043154000" TargetMode="External" /><Relationship Id="rId12" Type="http://schemas.openxmlformats.org/officeDocument/2006/relationships/hyperlink" Target="https://podminky.urs.cz/item/CS_URS_2023_01/045303000" TargetMode="External" /><Relationship Id="rId13" Type="http://schemas.openxmlformats.org/officeDocument/2006/relationships/hyperlink" Target="https://podminky.urs.cz/item/CS_URS_2023_01/072103002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R23-005_N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Město Dobříš - Rekonstukce ul. Husova_(B)_neuznatelné náklady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Dobříš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21. 5. 2023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Dobříš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DOPAS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L. Štuller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ROUND(AG55+SUM(AG59:AG61),2)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ROUND(AS55+SUM(AS59:AS61),2)</f>
        <v>0</v>
      </c>
      <c r="AT54" s="108">
        <f>ROUND(SUM(AV54:AW54),2)</f>
        <v>0</v>
      </c>
      <c r="AU54" s="109">
        <f>ROUND(AU55+SUM(AU59:AU61),5)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ROUND(AZ55+SUM(AZ59:AZ61),2)</f>
        <v>0</v>
      </c>
      <c r="BA54" s="108">
        <f>ROUND(BA55+SUM(BA59:BA61),2)</f>
        <v>0</v>
      </c>
      <c r="BB54" s="108">
        <f>ROUND(BB55+SUM(BB59:BB61),2)</f>
        <v>0</v>
      </c>
      <c r="BC54" s="108">
        <f>ROUND(BC55+SUM(BC59:BC61),2)</f>
        <v>0</v>
      </c>
      <c r="BD54" s="110">
        <f>ROUND(BD55+SUM(BD59:BD61),2)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'101.01 - Komunikace a vjezdy'!J32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'101.01 - Komunikace a vjezdy'!P89</f>
        <v>0</v>
      </c>
      <c r="AV56" s="132">
        <f>'101.01 - Komunikace a vjezdy'!J35</f>
        <v>0</v>
      </c>
      <c r="AW56" s="132">
        <f>'101.01 - Komunikace a vjezdy'!J36</f>
        <v>0</v>
      </c>
      <c r="AX56" s="132">
        <f>'101.01 - Komunikace a vjezdy'!J37</f>
        <v>0</v>
      </c>
      <c r="AY56" s="132">
        <f>'101.01 - Komunikace a vjezdy'!J38</f>
        <v>0</v>
      </c>
      <c r="AZ56" s="132">
        <f>'101.01 - Komunikace a vjezdy'!F35</f>
        <v>0</v>
      </c>
      <c r="BA56" s="132">
        <f>'101.01 - Komunikace a vjezdy'!F36</f>
        <v>0</v>
      </c>
      <c r="BB56" s="132">
        <f>'101.01 - Komunikace a vjezdy'!F37</f>
        <v>0</v>
      </c>
      <c r="BC56" s="132">
        <f>'101.01 - Komunikace a vjezdy'!F38</f>
        <v>0</v>
      </c>
      <c r="BD56" s="134">
        <f>'101.01 - Komunikace a vjezdy'!F39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'101.02 - Chodníky'!J32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'101.02 - Chodníky'!P91</f>
        <v>0</v>
      </c>
      <c r="AV57" s="132">
        <f>'101.02 - Chodníky'!J35</f>
        <v>0</v>
      </c>
      <c r="AW57" s="132">
        <f>'101.02 - Chodníky'!J36</f>
        <v>0</v>
      </c>
      <c r="AX57" s="132">
        <f>'101.02 - Chodníky'!J37</f>
        <v>0</v>
      </c>
      <c r="AY57" s="132">
        <f>'101.02 - Chodníky'!J38</f>
        <v>0</v>
      </c>
      <c r="AZ57" s="132">
        <f>'101.02 - Chodníky'!F35</f>
        <v>0</v>
      </c>
      <c r="BA57" s="132">
        <f>'101.02 - Chodníky'!F36</f>
        <v>0</v>
      </c>
      <c r="BB57" s="132">
        <f>'101.02 - Chodníky'!F37</f>
        <v>0</v>
      </c>
      <c r="BC57" s="132">
        <f>'101.02 - Chodníky'!F38</f>
        <v>0</v>
      </c>
      <c r="BD57" s="134">
        <f>'101.02 - Chodníky'!F39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16.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'101.05 - Veřejná zeleň'!J32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'101.05 - Veřejná zeleň'!P88</f>
        <v>0</v>
      </c>
      <c r="AV58" s="132">
        <f>'101.05 - Veřejná zeleň'!J35</f>
        <v>0</v>
      </c>
      <c r="AW58" s="132">
        <f>'101.05 - Veřejná zeleň'!J36</f>
        <v>0</v>
      </c>
      <c r="AX58" s="132">
        <f>'101.05 - Veřejná zeleň'!J37</f>
        <v>0</v>
      </c>
      <c r="AY58" s="132">
        <f>'101.05 - Veřejná zeleň'!J38</f>
        <v>0</v>
      </c>
      <c r="AZ58" s="132">
        <f>'101.05 - Veřejná zeleň'!F35</f>
        <v>0</v>
      </c>
      <c r="BA58" s="132">
        <f>'101.05 - Veřejná zeleň'!F36</f>
        <v>0</v>
      </c>
      <c r="BB58" s="132">
        <f>'101.05 - Veřejná zeleň'!F37</f>
        <v>0</v>
      </c>
      <c r="BC58" s="132">
        <f>'101.05 - Veřejná zeleň'!F38</f>
        <v>0</v>
      </c>
      <c r="BD58" s="134">
        <f>'101.05 - Veřejná zeleň'!F39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7" customFormat="1" ht="16.5" customHeight="1">
      <c r="A59" s="126" t="s">
        <v>82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'SO 401 - Veřejné osvětlení'!J30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'SO 401 - Veřejné osvětlení'!P89</f>
        <v>0</v>
      </c>
      <c r="AV59" s="122">
        <f>'SO 401 - Veřejné osvětlení'!J33</f>
        <v>0</v>
      </c>
      <c r="AW59" s="122">
        <f>'SO 401 - Veřejné osvětlení'!J34</f>
        <v>0</v>
      </c>
      <c r="AX59" s="122">
        <f>'SO 401 - Veřejné osvětlení'!J35</f>
        <v>0</v>
      </c>
      <c r="AY59" s="122">
        <f>'SO 401 - Veřejné osvětlení'!J36</f>
        <v>0</v>
      </c>
      <c r="AZ59" s="122">
        <f>'SO 401 - Veřejné osvětlení'!F33</f>
        <v>0</v>
      </c>
      <c r="BA59" s="122">
        <f>'SO 401 - Veřejné osvětlení'!F34</f>
        <v>0</v>
      </c>
      <c r="BB59" s="122">
        <f>'SO 401 - Veřejné osvětlení'!F35</f>
        <v>0</v>
      </c>
      <c r="BC59" s="122">
        <f>'SO 401 - Veřejné osvětlení'!F36</f>
        <v>0</v>
      </c>
      <c r="BD59" s="124">
        <f>'SO 401 - Veřejné osvětlení'!F37</f>
        <v>0</v>
      </c>
      <c r="BE59" s="7"/>
      <c r="BT59" s="125" t="s">
        <v>79</v>
      </c>
      <c r="BV59" s="125" t="s">
        <v>74</v>
      </c>
      <c r="BW59" s="125" t="s">
        <v>95</v>
      </c>
      <c r="BX59" s="125" t="s">
        <v>5</v>
      </c>
      <c r="CL59" s="125" t="s">
        <v>19</v>
      </c>
      <c r="CM59" s="125" t="s">
        <v>81</v>
      </c>
    </row>
    <row r="60" s="7" customFormat="1" ht="16.5" customHeight="1">
      <c r="A60" s="126" t="s">
        <v>82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 901 - Návrh DIO'!J30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78</v>
      </c>
      <c r="AR60" s="120"/>
      <c r="AS60" s="121">
        <v>0</v>
      </c>
      <c r="AT60" s="122">
        <f>ROUND(SUM(AV60:AW60),2)</f>
        <v>0</v>
      </c>
      <c r="AU60" s="123">
        <f>'SO 901 - Návrh DIO'!P81</f>
        <v>0</v>
      </c>
      <c r="AV60" s="122">
        <f>'SO 901 - Návrh DIO'!J33</f>
        <v>0</v>
      </c>
      <c r="AW60" s="122">
        <f>'SO 901 - Návrh DIO'!J34</f>
        <v>0</v>
      </c>
      <c r="AX60" s="122">
        <f>'SO 901 - Návrh DIO'!J35</f>
        <v>0</v>
      </c>
      <c r="AY60" s="122">
        <f>'SO 901 - Návrh DIO'!J36</f>
        <v>0</v>
      </c>
      <c r="AZ60" s="122">
        <f>'SO 901 - Návrh DIO'!F33</f>
        <v>0</v>
      </c>
      <c r="BA60" s="122">
        <f>'SO 901 - Návrh DIO'!F34</f>
        <v>0</v>
      </c>
      <c r="BB60" s="122">
        <f>'SO 901 - Návrh DIO'!F35</f>
        <v>0</v>
      </c>
      <c r="BC60" s="122">
        <f>'SO 901 - Návrh DIO'!F36</f>
        <v>0</v>
      </c>
      <c r="BD60" s="124">
        <f>'SO 901 - Návrh DIO'!F37</f>
        <v>0</v>
      </c>
      <c r="BE60" s="7"/>
      <c r="BT60" s="125" t="s">
        <v>79</v>
      </c>
      <c r="BV60" s="125" t="s">
        <v>74</v>
      </c>
      <c r="BW60" s="125" t="s">
        <v>98</v>
      </c>
      <c r="BX60" s="125" t="s">
        <v>5</v>
      </c>
      <c r="CL60" s="125" t="s">
        <v>19</v>
      </c>
      <c r="CM60" s="125" t="s">
        <v>81</v>
      </c>
    </row>
    <row r="61" s="7" customFormat="1" ht="16.5" customHeight="1">
      <c r="A61" s="126" t="s">
        <v>82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'VON - Vedlejší a ostatní ...'!J30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99</v>
      </c>
      <c r="AR61" s="120"/>
      <c r="AS61" s="136">
        <v>0</v>
      </c>
      <c r="AT61" s="137">
        <f>ROUND(SUM(AV61:AW61),2)</f>
        <v>0</v>
      </c>
      <c r="AU61" s="138">
        <f>'VON - Vedlejší a ostatní ...'!P84</f>
        <v>0</v>
      </c>
      <c r="AV61" s="137">
        <f>'VON - Vedlejší a ostatní ...'!J33</f>
        <v>0</v>
      </c>
      <c r="AW61" s="137">
        <f>'VON - Vedlejší a ostatní ...'!J34</f>
        <v>0</v>
      </c>
      <c r="AX61" s="137">
        <f>'VON - Vedlejší a ostatní ...'!J35</f>
        <v>0</v>
      </c>
      <c r="AY61" s="137">
        <f>'VON - Vedlejší a ostatní ...'!J36</f>
        <v>0</v>
      </c>
      <c r="AZ61" s="137">
        <f>'VON - Vedlejší a ostatní ...'!F33</f>
        <v>0</v>
      </c>
      <c r="BA61" s="137">
        <f>'VON - Vedlejší a ostatní ...'!F34</f>
        <v>0</v>
      </c>
      <c r="BB61" s="137">
        <f>'VON - Vedlejší a ostatní ...'!F35</f>
        <v>0</v>
      </c>
      <c r="BC61" s="137">
        <f>'VON - Vedlejší a ostatní ...'!F36</f>
        <v>0</v>
      </c>
      <c r="BD61" s="139">
        <f>'VON - Vedlejší a ostatní ...'!F37</f>
        <v>0</v>
      </c>
      <c r="BE61" s="7"/>
      <c r="BT61" s="125" t="s">
        <v>79</v>
      </c>
      <c r="BV61" s="125" t="s">
        <v>74</v>
      </c>
      <c r="BW61" s="125" t="s">
        <v>101</v>
      </c>
      <c r="BX61" s="125" t="s">
        <v>5</v>
      </c>
      <c r="CL61" s="125" t="s">
        <v>19</v>
      </c>
      <c r="CM61" s="125" t="s">
        <v>81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WzmcmzEf9U1gLMiGZNtTbhpSA8aUrY4D0EKWOwzjl+k+nQyfGWdtUAFtbVD4ex2vFoE1LC9+DA0eorVRcW+OOw==" hashValue="SeSMOYTS2udo3XqhjIHIuRku0IHsrtsbcGeS7SCgscZEqpINsdlENOCFlH//g/nwbsOfIDzfO8ADvWG0Wtl1Tg==" algorithmName="SHA-512" password="EE7F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01.01 - Komunikace a vjezdy'!C2" display="/"/>
    <hyperlink ref="A57" location="'101.02 - Chodníky'!C2" display="/"/>
    <hyperlink ref="A58" location="'101.05 - Veřejná zeleň'!C2" display="/"/>
    <hyperlink ref="A59" location="'SO 401 - Veřejné osvětlení'!C2" display="/"/>
    <hyperlink ref="A60" location="'SO 901 - Návrh DIO'!C2" display="/"/>
    <hyperlink ref="A61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1" customFormat="1" ht="12" customHeight="1">
      <c r="B8" s="22"/>
      <c r="D8" s="144" t="s">
        <v>103</v>
      </c>
      <c r="L8" s="22"/>
    </row>
    <row r="9" s="2" customFormat="1" ht="16.5" customHeight="1">
      <c r="A9" s="40"/>
      <c r="B9" s="46"/>
      <c r="C9" s="40"/>
      <c r="D9" s="40"/>
      <c r="E9" s="145" t="s">
        <v>104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21. 5. 2023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ROUND((SUM(BE89:BE266)),  2)</f>
        <v>0</v>
      </c>
      <c r="G35" s="40"/>
      <c r="H35" s="40"/>
      <c r="I35" s="159">
        <v>0.20999999999999999</v>
      </c>
      <c r="J35" s="158">
        <f>ROUND(((SUM(BE89:BE266))*I35),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ROUND((SUM(BF89:BF266)),  2)</f>
        <v>0</v>
      </c>
      <c r="G36" s="40"/>
      <c r="H36" s="40"/>
      <c r="I36" s="159">
        <v>0.14999999999999999</v>
      </c>
      <c r="J36" s="158">
        <f>ROUND(((SUM(BF89:BF266))*I36),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ROUND((SUM(BG89:BG266)),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ROUND((SUM(BH89:BH266)),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ROUND((SUM(BI89:BI266)),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Město Dobříš - Rekonstukce ul. Husova_(B)_neuznatelné náklady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101.01 - Komunikace a vjezdy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Dobříš</v>
      </c>
      <c r="G56" s="42"/>
      <c r="H56" s="42"/>
      <c r="I56" s="34" t="s">
        <v>23</v>
      </c>
      <c r="J56" s="74" t="str">
        <f>IF(J14="","",J14)</f>
        <v>21. 5. 2023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Dobříš</v>
      </c>
      <c r="G58" s="42"/>
      <c r="H58" s="42"/>
      <c r="I58" s="34" t="s">
        <v>31</v>
      </c>
      <c r="J58" s="38" t="str">
        <f>E23</f>
        <v>DOPAS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L. Štuller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108</v>
      </c>
      <c r="D61" s="173"/>
      <c r="E61" s="173"/>
      <c r="F61" s="173"/>
      <c r="G61" s="173"/>
      <c r="H61" s="173"/>
      <c r="I61" s="173"/>
      <c r="J61" s="174" t="s">
        <v>109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110</v>
      </c>
    </row>
    <row r="64" s="9" customFormat="1" ht="24.96" customHeight="1">
      <c r="A64" s="9"/>
      <c r="B64" s="176"/>
      <c r="C64" s="177"/>
      <c r="D64" s="178" t="s">
        <v>111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112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113</v>
      </c>
      <c r="E66" s="184"/>
      <c r="F66" s="184"/>
      <c r="G66" s="184"/>
      <c r="H66" s="184"/>
      <c r="I66" s="184"/>
      <c r="J66" s="185">
        <f>J142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114</v>
      </c>
      <c r="E67" s="184"/>
      <c r="F67" s="184"/>
      <c r="G67" s="184"/>
      <c r="H67" s="184"/>
      <c r="I67" s="184"/>
      <c r="J67" s="185">
        <f>J147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Město Dobříš - Rekonstukce ul. Husova_(B)_neuznatelné náklady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104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105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101.01 - Komunikace a vjezdy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Dobříš</v>
      </c>
      <c r="G83" s="42"/>
      <c r="H83" s="42"/>
      <c r="I83" s="34" t="s">
        <v>23</v>
      </c>
      <c r="J83" s="74" t="str">
        <f>IF(J14="","",J14)</f>
        <v>21. 5. 2023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Dobříš</v>
      </c>
      <c r="G85" s="42"/>
      <c r="H85" s="42"/>
      <c r="I85" s="34" t="s">
        <v>31</v>
      </c>
      <c r="J85" s="38" t="str">
        <f>E23</f>
        <v>DOPAS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L. Štuller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116</v>
      </c>
      <c r="D88" s="190" t="s">
        <v>57</v>
      </c>
      <c r="E88" s="190" t="s">
        <v>53</v>
      </c>
      <c r="F88" s="190" t="s">
        <v>54</v>
      </c>
      <c r="G88" s="190" t="s">
        <v>117</v>
      </c>
      <c r="H88" s="190" t="s">
        <v>118</v>
      </c>
      <c r="I88" s="190" t="s">
        <v>119</v>
      </c>
      <c r="J88" s="190" t="s">
        <v>109</v>
      </c>
      <c r="K88" s="191" t="s">
        <v>120</v>
      </c>
      <c r="L88" s="192"/>
      <c r="M88" s="94" t="s">
        <v>19</v>
      </c>
      <c r="N88" s="95" t="s">
        <v>42</v>
      </c>
      <c r="O88" s="95" t="s">
        <v>121</v>
      </c>
      <c r="P88" s="95" t="s">
        <v>122</v>
      </c>
      <c r="Q88" s="95" t="s">
        <v>123</v>
      </c>
      <c r="R88" s="95" t="s">
        <v>124</v>
      </c>
      <c r="S88" s="95" t="s">
        <v>125</v>
      </c>
      <c r="T88" s="96" t="s">
        <v>126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127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71.510050239999998</v>
      </c>
      <c r="S89" s="98"/>
      <c r="T89" s="196">
        <f>T90</f>
        <v>823.89240000000007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110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128</v>
      </c>
      <c r="F90" s="201" t="s">
        <v>129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P91+P142+P147</f>
        <v>0</v>
      </c>
      <c r="Q90" s="206"/>
      <c r="R90" s="207">
        <f>R91+R142+R147</f>
        <v>71.510050239999998</v>
      </c>
      <c r="S90" s="206"/>
      <c r="T90" s="208">
        <f>T91+T142+T147</f>
        <v>823.89240000000007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72</v>
      </c>
      <c r="AY90" s="209" t="s">
        <v>130</v>
      </c>
      <c r="BK90" s="211">
        <f>BK91+BK142+BK147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79</v>
      </c>
      <c r="F91" s="212" t="s">
        <v>131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SUM(P92:P141)</f>
        <v>0</v>
      </c>
      <c r="Q91" s="206"/>
      <c r="R91" s="207">
        <f>SUM(R92:R141)</f>
        <v>0</v>
      </c>
      <c r="S91" s="206"/>
      <c r="T91" s="208">
        <f>SUM(T92:T141)</f>
        <v>821.56640000000004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79</v>
      </c>
      <c r="AY91" s="209" t="s">
        <v>130</v>
      </c>
      <c r="BK91" s="211">
        <f>SUM(BK92:BK141)</f>
        <v>0</v>
      </c>
    </row>
    <row r="92" s="2" customFormat="1" ht="44.25" customHeight="1">
      <c r="A92" s="40"/>
      <c r="B92" s="41"/>
      <c r="C92" s="214" t="s">
        <v>79</v>
      </c>
      <c r="D92" s="214" t="s">
        <v>132</v>
      </c>
      <c r="E92" s="215" t="s">
        <v>133</v>
      </c>
      <c r="F92" s="216" t="s">
        <v>134</v>
      </c>
      <c r="G92" s="217" t="s">
        <v>135</v>
      </c>
      <c r="H92" s="218">
        <v>5.3300000000000001</v>
      </c>
      <c r="I92" s="219"/>
      <c r="J92" s="220">
        <f>ROUND(I92*H92,2)</f>
        <v>0</v>
      </c>
      <c r="K92" s="216" t="s">
        <v>136</v>
      </c>
      <c r="L92" s="46"/>
      <c r="M92" s="221" t="s">
        <v>19</v>
      </c>
      <c r="N92" s="222" t="s">
        <v>43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0.47999999999999998</v>
      </c>
      <c r="T92" s="224">
        <f>S92*H92</f>
        <v>2.5583999999999998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137</v>
      </c>
      <c r="AT92" s="225" t="s">
        <v>132</v>
      </c>
      <c r="AU92" s="225" t="s">
        <v>81</v>
      </c>
      <c r="AY92" s="19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137</v>
      </c>
      <c r="BM92" s="225" t="s">
        <v>138</v>
      </c>
    </row>
    <row r="93" s="2" customFormat="1">
      <c r="A93" s="40"/>
      <c r="B93" s="41"/>
      <c r="C93" s="42"/>
      <c r="D93" s="227" t="s">
        <v>139</v>
      </c>
      <c r="E93" s="42"/>
      <c r="F93" s="228" t="s">
        <v>140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81</v>
      </c>
    </row>
    <row r="94" s="13" customFormat="1">
      <c r="A94" s="13"/>
      <c r="B94" s="232"/>
      <c r="C94" s="233"/>
      <c r="D94" s="234" t="s">
        <v>141</v>
      </c>
      <c r="E94" s="235" t="s">
        <v>19</v>
      </c>
      <c r="F94" s="236" t="s">
        <v>142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141</v>
      </c>
      <c r="AU94" s="242" t="s">
        <v>81</v>
      </c>
      <c r="AV94" s="13" t="s">
        <v>79</v>
      </c>
      <c r="AW94" s="13" t="s">
        <v>33</v>
      </c>
      <c r="AX94" s="13" t="s">
        <v>72</v>
      </c>
      <c r="AY94" s="242" t="s">
        <v>130</v>
      </c>
    </row>
    <row r="95" s="14" customFormat="1">
      <c r="A95" s="14"/>
      <c r="B95" s="243"/>
      <c r="C95" s="244"/>
      <c r="D95" s="234" t="s">
        <v>141</v>
      </c>
      <c r="E95" s="245" t="s">
        <v>19</v>
      </c>
      <c r="F95" s="246" t="s">
        <v>143</v>
      </c>
      <c r="G95" s="244"/>
      <c r="H95" s="247">
        <v>5.3300000000000001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141</v>
      </c>
      <c r="AU95" s="253" t="s">
        <v>81</v>
      </c>
      <c r="AV95" s="14" t="s">
        <v>81</v>
      </c>
      <c r="AW95" s="14" t="s">
        <v>33</v>
      </c>
      <c r="AX95" s="14" t="s">
        <v>72</v>
      </c>
      <c r="AY95" s="253" t="s">
        <v>130</v>
      </c>
    </row>
    <row r="96" s="15" customFormat="1">
      <c r="A96" s="15"/>
      <c r="B96" s="254"/>
      <c r="C96" s="255"/>
      <c r="D96" s="234" t="s">
        <v>141</v>
      </c>
      <c r="E96" s="256" t="s">
        <v>19</v>
      </c>
      <c r="F96" s="257" t="s">
        <v>144</v>
      </c>
      <c r="G96" s="255"/>
      <c r="H96" s="258">
        <v>5.3300000000000001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4" t="s">
        <v>141</v>
      </c>
      <c r="AU96" s="264" t="s">
        <v>81</v>
      </c>
      <c r="AV96" s="15" t="s">
        <v>137</v>
      </c>
      <c r="AW96" s="15" t="s">
        <v>33</v>
      </c>
      <c r="AX96" s="15" t="s">
        <v>79</v>
      </c>
      <c r="AY96" s="264" t="s">
        <v>130</v>
      </c>
    </row>
    <row r="97" s="2" customFormat="1" ht="76.35" customHeight="1">
      <c r="A97" s="40"/>
      <c r="B97" s="41"/>
      <c r="C97" s="214" t="s">
        <v>81</v>
      </c>
      <c r="D97" s="214" t="s">
        <v>132</v>
      </c>
      <c r="E97" s="215" t="s">
        <v>145</v>
      </c>
      <c r="F97" s="216" t="s">
        <v>146</v>
      </c>
      <c r="G97" s="217" t="s">
        <v>135</v>
      </c>
      <c r="H97" s="218">
        <v>20.260000000000002</v>
      </c>
      <c r="I97" s="219"/>
      <c r="J97" s="220">
        <f>ROUND(I97*H97,2)</f>
        <v>0</v>
      </c>
      <c r="K97" s="216" t="s">
        <v>136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0.255</v>
      </c>
      <c r="T97" s="224">
        <f>S97*H97</f>
        <v>5.1663000000000006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137</v>
      </c>
      <c r="AT97" s="225" t="s">
        <v>132</v>
      </c>
      <c r="AU97" s="225" t="s">
        <v>81</v>
      </c>
      <c r="AY97" s="19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137</v>
      </c>
      <c r="BM97" s="225" t="s">
        <v>147</v>
      </c>
    </row>
    <row r="98" s="2" customFormat="1">
      <c r="A98" s="40"/>
      <c r="B98" s="41"/>
      <c r="C98" s="42"/>
      <c r="D98" s="227" t="s">
        <v>139</v>
      </c>
      <c r="E98" s="42"/>
      <c r="F98" s="228" t="s">
        <v>148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139</v>
      </c>
      <c r="AU98" s="19" t="s">
        <v>81</v>
      </c>
    </row>
    <row r="99" s="13" customFormat="1">
      <c r="A99" s="13"/>
      <c r="B99" s="232"/>
      <c r="C99" s="233"/>
      <c r="D99" s="234" t="s">
        <v>141</v>
      </c>
      <c r="E99" s="235" t="s">
        <v>19</v>
      </c>
      <c r="F99" s="236" t="s">
        <v>142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141</v>
      </c>
      <c r="AU99" s="242" t="s">
        <v>81</v>
      </c>
      <c r="AV99" s="13" t="s">
        <v>79</v>
      </c>
      <c r="AW99" s="13" t="s">
        <v>33</v>
      </c>
      <c r="AX99" s="13" t="s">
        <v>72</v>
      </c>
      <c r="AY99" s="242" t="s">
        <v>130</v>
      </c>
    </row>
    <row r="100" s="14" customFormat="1">
      <c r="A100" s="14"/>
      <c r="B100" s="243"/>
      <c r="C100" s="244"/>
      <c r="D100" s="234" t="s">
        <v>141</v>
      </c>
      <c r="E100" s="245" t="s">
        <v>19</v>
      </c>
      <c r="F100" s="246" t="s">
        <v>149</v>
      </c>
      <c r="G100" s="244"/>
      <c r="H100" s="247">
        <v>20.260000000000002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141</v>
      </c>
      <c r="AU100" s="253" t="s">
        <v>81</v>
      </c>
      <c r="AV100" s="14" t="s">
        <v>81</v>
      </c>
      <c r="AW100" s="14" t="s">
        <v>33</v>
      </c>
      <c r="AX100" s="14" t="s">
        <v>72</v>
      </c>
      <c r="AY100" s="253" t="s">
        <v>130</v>
      </c>
    </row>
    <row r="101" s="15" customFormat="1">
      <c r="A101" s="15"/>
      <c r="B101" s="254"/>
      <c r="C101" s="255"/>
      <c r="D101" s="234" t="s">
        <v>141</v>
      </c>
      <c r="E101" s="256" t="s">
        <v>19</v>
      </c>
      <c r="F101" s="257" t="s">
        <v>144</v>
      </c>
      <c r="G101" s="255"/>
      <c r="H101" s="258">
        <v>20.260000000000002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4" t="s">
        <v>141</v>
      </c>
      <c r="AU101" s="264" t="s">
        <v>81</v>
      </c>
      <c r="AV101" s="15" t="s">
        <v>137</v>
      </c>
      <c r="AW101" s="15" t="s">
        <v>33</v>
      </c>
      <c r="AX101" s="15" t="s">
        <v>79</v>
      </c>
      <c r="AY101" s="264" t="s">
        <v>130</v>
      </c>
    </row>
    <row r="102" s="2" customFormat="1" ht="62.7" customHeight="1">
      <c r="A102" s="40"/>
      <c r="B102" s="41"/>
      <c r="C102" s="214" t="s">
        <v>150</v>
      </c>
      <c r="D102" s="214" t="s">
        <v>132</v>
      </c>
      <c r="E102" s="215" t="s">
        <v>151</v>
      </c>
      <c r="F102" s="216" t="s">
        <v>152</v>
      </c>
      <c r="G102" s="217" t="s">
        <v>135</v>
      </c>
      <c r="H102" s="218">
        <v>31.620000000000001</v>
      </c>
      <c r="I102" s="219"/>
      <c r="J102" s="220">
        <f>ROUND(I102*H102,2)</f>
        <v>0</v>
      </c>
      <c r="K102" s="216" t="s">
        <v>136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0.26000000000000001</v>
      </c>
      <c r="T102" s="224">
        <f>S102*H102</f>
        <v>8.2212000000000014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137</v>
      </c>
      <c r="AT102" s="225" t="s">
        <v>132</v>
      </c>
      <c r="AU102" s="225" t="s">
        <v>81</v>
      </c>
      <c r="AY102" s="19" t="s">
        <v>130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137</v>
      </c>
      <c r="BM102" s="225" t="s">
        <v>153</v>
      </c>
    </row>
    <row r="103" s="2" customFormat="1">
      <c r="A103" s="40"/>
      <c r="B103" s="41"/>
      <c r="C103" s="42"/>
      <c r="D103" s="227" t="s">
        <v>139</v>
      </c>
      <c r="E103" s="42"/>
      <c r="F103" s="228" t="s">
        <v>154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139</v>
      </c>
      <c r="AU103" s="19" t="s">
        <v>81</v>
      </c>
    </row>
    <row r="104" s="13" customFormat="1">
      <c r="A104" s="13"/>
      <c r="B104" s="232"/>
      <c r="C104" s="233"/>
      <c r="D104" s="234" t="s">
        <v>141</v>
      </c>
      <c r="E104" s="235" t="s">
        <v>19</v>
      </c>
      <c r="F104" s="236" t="s">
        <v>142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141</v>
      </c>
      <c r="AU104" s="242" t="s">
        <v>81</v>
      </c>
      <c r="AV104" s="13" t="s">
        <v>79</v>
      </c>
      <c r="AW104" s="13" t="s">
        <v>33</v>
      </c>
      <c r="AX104" s="13" t="s">
        <v>72</v>
      </c>
      <c r="AY104" s="242" t="s">
        <v>130</v>
      </c>
    </row>
    <row r="105" s="14" customFormat="1">
      <c r="A105" s="14"/>
      <c r="B105" s="243"/>
      <c r="C105" s="244"/>
      <c r="D105" s="234" t="s">
        <v>141</v>
      </c>
      <c r="E105" s="245" t="s">
        <v>19</v>
      </c>
      <c r="F105" s="246" t="s">
        <v>155</v>
      </c>
      <c r="G105" s="244"/>
      <c r="H105" s="247">
        <v>31.620000000000001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141</v>
      </c>
      <c r="AU105" s="253" t="s">
        <v>81</v>
      </c>
      <c r="AV105" s="14" t="s">
        <v>81</v>
      </c>
      <c r="AW105" s="14" t="s">
        <v>33</v>
      </c>
      <c r="AX105" s="14" t="s">
        <v>72</v>
      </c>
      <c r="AY105" s="253" t="s">
        <v>130</v>
      </c>
    </row>
    <row r="106" s="15" customFormat="1">
      <c r="A106" s="15"/>
      <c r="B106" s="254"/>
      <c r="C106" s="255"/>
      <c r="D106" s="234" t="s">
        <v>141</v>
      </c>
      <c r="E106" s="256" t="s">
        <v>19</v>
      </c>
      <c r="F106" s="257" t="s">
        <v>144</v>
      </c>
      <c r="G106" s="255"/>
      <c r="H106" s="258">
        <v>31.620000000000001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141</v>
      </c>
      <c r="AU106" s="264" t="s">
        <v>81</v>
      </c>
      <c r="AV106" s="15" t="s">
        <v>137</v>
      </c>
      <c r="AW106" s="15" t="s">
        <v>33</v>
      </c>
      <c r="AX106" s="15" t="s">
        <v>79</v>
      </c>
      <c r="AY106" s="264" t="s">
        <v>130</v>
      </c>
    </row>
    <row r="107" s="2" customFormat="1" ht="55.5" customHeight="1">
      <c r="A107" s="40"/>
      <c r="B107" s="41"/>
      <c r="C107" s="214" t="s">
        <v>137</v>
      </c>
      <c r="D107" s="214" t="s">
        <v>132</v>
      </c>
      <c r="E107" s="215" t="s">
        <v>156</v>
      </c>
      <c r="F107" s="216" t="s">
        <v>157</v>
      </c>
      <c r="G107" s="217" t="s">
        <v>135</v>
      </c>
      <c r="H107" s="218">
        <v>2.3999999999999999</v>
      </c>
      <c r="I107" s="219"/>
      <c r="J107" s="220">
        <f>ROUND(I107*H107,2)</f>
        <v>0</v>
      </c>
      <c r="K107" s="216" t="s">
        <v>136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0.32000000000000001</v>
      </c>
      <c r="T107" s="224">
        <f>S107*H107</f>
        <v>0.76800000000000002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137</v>
      </c>
      <c r="AT107" s="225" t="s">
        <v>132</v>
      </c>
      <c r="AU107" s="225" t="s">
        <v>81</v>
      </c>
      <c r="AY107" s="19" t="s">
        <v>130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137</v>
      </c>
      <c r="BM107" s="225" t="s">
        <v>158</v>
      </c>
    </row>
    <row r="108" s="2" customFormat="1">
      <c r="A108" s="40"/>
      <c r="B108" s="41"/>
      <c r="C108" s="42"/>
      <c r="D108" s="227" t="s">
        <v>139</v>
      </c>
      <c r="E108" s="42"/>
      <c r="F108" s="228" t="s">
        <v>159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139</v>
      </c>
      <c r="AU108" s="19" t="s">
        <v>81</v>
      </c>
    </row>
    <row r="109" s="13" customFormat="1">
      <c r="A109" s="13"/>
      <c r="B109" s="232"/>
      <c r="C109" s="233"/>
      <c r="D109" s="234" t="s">
        <v>141</v>
      </c>
      <c r="E109" s="235" t="s">
        <v>19</v>
      </c>
      <c r="F109" s="236" t="s">
        <v>160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141</v>
      </c>
      <c r="AU109" s="242" t="s">
        <v>81</v>
      </c>
      <c r="AV109" s="13" t="s">
        <v>79</v>
      </c>
      <c r="AW109" s="13" t="s">
        <v>33</v>
      </c>
      <c r="AX109" s="13" t="s">
        <v>72</v>
      </c>
      <c r="AY109" s="242" t="s">
        <v>130</v>
      </c>
    </row>
    <row r="110" s="13" customFormat="1">
      <c r="A110" s="13"/>
      <c r="B110" s="232"/>
      <c r="C110" s="233"/>
      <c r="D110" s="234" t="s">
        <v>141</v>
      </c>
      <c r="E110" s="235" t="s">
        <v>19</v>
      </c>
      <c r="F110" s="236" t="s">
        <v>142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141</v>
      </c>
      <c r="AU110" s="242" t="s">
        <v>81</v>
      </c>
      <c r="AV110" s="13" t="s">
        <v>79</v>
      </c>
      <c r="AW110" s="13" t="s">
        <v>33</v>
      </c>
      <c r="AX110" s="13" t="s">
        <v>72</v>
      </c>
      <c r="AY110" s="242" t="s">
        <v>130</v>
      </c>
    </row>
    <row r="111" s="13" customFormat="1">
      <c r="A111" s="13"/>
      <c r="B111" s="232"/>
      <c r="C111" s="233"/>
      <c r="D111" s="234" t="s">
        <v>141</v>
      </c>
      <c r="E111" s="235" t="s">
        <v>19</v>
      </c>
      <c r="F111" s="236" t="s">
        <v>161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141</v>
      </c>
      <c r="AU111" s="242" t="s">
        <v>81</v>
      </c>
      <c r="AV111" s="13" t="s">
        <v>79</v>
      </c>
      <c r="AW111" s="13" t="s">
        <v>33</v>
      </c>
      <c r="AX111" s="13" t="s">
        <v>72</v>
      </c>
      <c r="AY111" s="242" t="s">
        <v>130</v>
      </c>
    </row>
    <row r="112" s="13" customFormat="1">
      <c r="A112" s="13"/>
      <c r="B112" s="232"/>
      <c r="C112" s="233"/>
      <c r="D112" s="234" t="s">
        <v>141</v>
      </c>
      <c r="E112" s="235" t="s">
        <v>19</v>
      </c>
      <c r="F112" s="236" t="s">
        <v>162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141</v>
      </c>
      <c r="AU112" s="242" t="s">
        <v>81</v>
      </c>
      <c r="AV112" s="13" t="s">
        <v>79</v>
      </c>
      <c r="AW112" s="13" t="s">
        <v>33</v>
      </c>
      <c r="AX112" s="13" t="s">
        <v>72</v>
      </c>
      <c r="AY112" s="242" t="s">
        <v>130</v>
      </c>
    </row>
    <row r="113" s="14" customFormat="1">
      <c r="A113" s="14"/>
      <c r="B113" s="243"/>
      <c r="C113" s="244"/>
      <c r="D113" s="234" t="s">
        <v>141</v>
      </c>
      <c r="E113" s="245" t="s">
        <v>19</v>
      </c>
      <c r="F113" s="246" t="s">
        <v>163</v>
      </c>
      <c r="G113" s="244"/>
      <c r="H113" s="247">
        <v>2.3999999999999999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141</v>
      </c>
      <c r="AU113" s="253" t="s">
        <v>81</v>
      </c>
      <c r="AV113" s="14" t="s">
        <v>81</v>
      </c>
      <c r="AW113" s="14" t="s">
        <v>33</v>
      </c>
      <c r="AX113" s="14" t="s">
        <v>72</v>
      </c>
      <c r="AY113" s="253" t="s">
        <v>130</v>
      </c>
    </row>
    <row r="114" s="16" customFormat="1">
      <c r="A114" s="16"/>
      <c r="B114" s="265"/>
      <c r="C114" s="266"/>
      <c r="D114" s="234" t="s">
        <v>141</v>
      </c>
      <c r="E114" s="267" t="s">
        <v>19</v>
      </c>
      <c r="F114" s="268" t="s">
        <v>164</v>
      </c>
      <c r="G114" s="266"/>
      <c r="H114" s="269">
        <v>2.3999999999999999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75" t="s">
        <v>141</v>
      </c>
      <c r="AU114" s="275" t="s">
        <v>81</v>
      </c>
      <c r="AV114" s="16" t="s">
        <v>150</v>
      </c>
      <c r="AW114" s="16" t="s">
        <v>33</v>
      </c>
      <c r="AX114" s="16" t="s">
        <v>72</v>
      </c>
      <c r="AY114" s="275" t="s">
        <v>130</v>
      </c>
    </row>
    <row r="115" s="15" customFormat="1">
      <c r="A115" s="15"/>
      <c r="B115" s="254"/>
      <c r="C115" s="255"/>
      <c r="D115" s="234" t="s">
        <v>141</v>
      </c>
      <c r="E115" s="256" t="s">
        <v>19</v>
      </c>
      <c r="F115" s="257" t="s">
        <v>144</v>
      </c>
      <c r="G115" s="255"/>
      <c r="H115" s="258">
        <v>2.3999999999999999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141</v>
      </c>
      <c r="AU115" s="264" t="s">
        <v>81</v>
      </c>
      <c r="AV115" s="15" t="s">
        <v>137</v>
      </c>
      <c r="AW115" s="15" t="s">
        <v>33</v>
      </c>
      <c r="AX115" s="15" t="s">
        <v>79</v>
      </c>
      <c r="AY115" s="264" t="s">
        <v>130</v>
      </c>
    </row>
    <row r="116" s="2" customFormat="1" ht="66.75" customHeight="1">
      <c r="A116" s="40"/>
      <c r="B116" s="41"/>
      <c r="C116" s="214" t="s">
        <v>165</v>
      </c>
      <c r="D116" s="214" t="s">
        <v>132</v>
      </c>
      <c r="E116" s="215" t="s">
        <v>166</v>
      </c>
      <c r="F116" s="216" t="s">
        <v>167</v>
      </c>
      <c r="G116" s="217" t="s">
        <v>135</v>
      </c>
      <c r="H116" s="218">
        <v>2707.8400000000001</v>
      </c>
      <c r="I116" s="219"/>
      <c r="J116" s="220">
        <f>ROUND(I116*H116,2)</f>
        <v>0</v>
      </c>
      <c r="K116" s="216" t="s">
        <v>136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0.28999999999999998</v>
      </c>
      <c r="T116" s="224">
        <f>S116*H116</f>
        <v>785.27359999999999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137</v>
      </c>
      <c r="AT116" s="225" t="s">
        <v>132</v>
      </c>
      <c r="AU116" s="225" t="s">
        <v>81</v>
      </c>
      <c r="AY116" s="19" t="s">
        <v>130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137</v>
      </c>
      <c r="BM116" s="225" t="s">
        <v>168</v>
      </c>
    </row>
    <row r="117" s="2" customFormat="1">
      <c r="A117" s="40"/>
      <c r="B117" s="41"/>
      <c r="C117" s="42"/>
      <c r="D117" s="227" t="s">
        <v>139</v>
      </c>
      <c r="E117" s="42"/>
      <c r="F117" s="228" t="s">
        <v>169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139</v>
      </c>
      <c r="AU117" s="19" t="s">
        <v>81</v>
      </c>
    </row>
    <row r="118" s="13" customFormat="1">
      <c r="A118" s="13"/>
      <c r="B118" s="232"/>
      <c r="C118" s="233"/>
      <c r="D118" s="234" t="s">
        <v>141</v>
      </c>
      <c r="E118" s="235" t="s">
        <v>19</v>
      </c>
      <c r="F118" s="236" t="s">
        <v>142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141</v>
      </c>
      <c r="AU118" s="242" t="s">
        <v>81</v>
      </c>
      <c r="AV118" s="13" t="s">
        <v>79</v>
      </c>
      <c r="AW118" s="13" t="s">
        <v>33</v>
      </c>
      <c r="AX118" s="13" t="s">
        <v>72</v>
      </c>
      <c r="AY118" s="242" t="s">
        <v>130</v>
      </c>
    </row>
    <row r="119" s="14" customFormat="1">
      <c r="A119" s="14"/>
      <c r="B119" s="243"/>
      <c r="C119" s="244"/>
      <c r="D119" s="234" t="s">
        <v>141</v>
      </c>
      <c r="E119" s="245" t="s">
        <v>19</v>
      </c>
      <c r="F119" s="246" t="s">
        <v>170</v>
      </c>
      <c r="G119" s="244"/>
      <c r="H119" s="247">
        <v>309.29000000000002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141</v>
      </c>
      <c r="AU119" s="253" t="s">
        <v>81</v>
      </c>
      <c r="AV119" s="14" t="s">
        <v>81</v>
      </c>
      <c r="AW119" s="14" t="s">
        <v>33</v>
      </c>
      <c r="AX119" s="14" t="s">
        <v>72</v>
      </c>
      <c r="AY119" s="253" t="s">
        <v>130</v>
      </c>
    </row>
    <row r="120" s="14" customFormat="1">
      <c r="A120" s="14"/>
      <c r="B120" s="243"/>
      <c r="C120" s="244"/>
      <c r="D120" s="234" t="s">
        <v>141</v>
      </c>
      <c r="E120" s="245" t="s">
        <v>19</v>
      </c>
      <c r="F120" s="246" t="s">
        <v>171</v>
      </c>
      <c r="G120" s="244"/>
      <c r="H120" s="247">
        <v>2398.5500000000002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141</v>
      </c>
      <c r="AU120" s="253" t="s">
        <v>81</v>
      </c>
      <c r="AV120" s="14" t="s">
        <v>81</v>
      </c>
      <c r="AW120" s="14" t="s">
        <v>33</v>
      </c>
      <c r="AX120" s="14" t="s">
        <v>72</v>
      </c>
      <c r="AY120" s="253" t="s">
        <v>130</v>
      </c>
    </row>
    <row r="121" s="15" customFormat="1">
      <c r="A121" s="15"/>
      <c r="B121" s="254"/>
      <c r="C121" s="255"/>
      <c r="D121" s="234" t="s">
        <v>141</v>
      </c>
      <c r="E121" s="256" t="s">
        <v>19</v>
      </c>
      <c r="F121" s="257" t="s">
        <v>144</v>
      </c>
      <c r="G121" s="255"/>
      <c r="H121" s="258">
        <v>2707.8400000000001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141</v>
      </c>
      <c r="AU121" s="264" t="s">
        <v>81</v>
      </c>
      <c r="AV121" s="15" t="s">
        <v>137</v>
      </c>
      <c r="AW121" s="15" t="s">
        <v>33</v>
      </c>
      <c r="AX121" s="15" t="s">
        <v>79</v>
      </c>
      <c r="AY121" s="264" t="s">
        <v>130</v>
      </c>
    </row>
    <row r="122" s="2" customFormat="1" ht="66.75" customHeight="1">
      <c r="A122" s="40"/>
      <c r="B122" s="41"/>
      <c r="C122" s="214" t="s">
        <v>172</v>
      </c>
      <c r="D122" s="214" t="s">
        <v>132</v>
      </c>
      <c r="E122" s="215" t="s">
        <v>173</v>
      </c>
      <c r="F122" s="216" t="s">
        <v>174</v>
      </c>
      <c r="G122" s="217" t="s">
        <v>135</v>
      </c>
      <c r="H122" s="218">
        <v>57.210000000000001</v>
      </c>
      <c r="I122" s="219"/>
      <c r="J122" s="220">
        <f>ROUND(I122*H122,2)</f>
        <v>0</v>
      </c>
      <c r="K122" s="216" t="s">
        <v>136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0.28999999999999998</v>
      </c>
      <c r="T122" s="224">
        <f>S122*H122</f>
        <v>16.590899999999998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137</v>
      </c>
      <c r="AT122" s="225" t="s">
        <v>132</v>
      </c>
      <c r="AU122" s="225" t="s">
        <v>81</v>
      </c>
      <c r="AY122" s="19" t="s">
        <v>130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137</v>
      </c>
      <c r="BM122" s="225" t="s">
        <v>175</v>
      </c>
    </row>
    <row r="123" s="2" customFormat="1">
      <c r="A123" s="40"/>
      <c r="B123" s="41"/>
      <c r="C123" s="42"/>
      <c r="D123" s="227" t="s">
        <v>139</v>
      </c>
      <c r="E123" s="42"/>
      <c r="F123" s="228" t="s">
        <v>176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139</v>
      </c>
      <c r="AU123" s="19" t="s">
        <v>81</v>
      </c>
    </row>
    <row r="124" s="13" customFormat="1">
      <c r="A124" s="13"/>
      <c r="B124" s="232"/>
      <c r="C124" s="233"/>
      <c r="D124" s="234" t="s">
        <v>141</v>
      </c>
      <c r="E124" s="235" t="s">
        <v>19</v>
      </c>
      <c r="F124" s="236" t="s">
        <v>142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141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130</v>
      </c>
    </row>
    <row r="125" s="14" customFormat="1">
      <c r="A125" s="14"/>
      <c r="B125" s="243"/>
      <c r="C125" s="244"/>
      <c r="D125" s="234" t="s">
        <v>141</v>
      </c>
      <c r="E125" s="245" t="s">
        <v>19</v>
      </c>
      <c r="F125" s="246" t="s">
        <v>149</v>
      </c>
      <c r="G125" s="244"/>
      <c r="H125" s="247">
        <v>20.260000000000002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141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130</v>
      </c>
    </row>
    <row r="126" s="14" customFormat="1">
      <c r="A126" s="14"/>
      <c r="B126" s="243"/>
      <c r="C126" s="244"/>
      <c r="D126" s="234" t="s">
        <v>141</v>
      </c>
      <c r="E126" s="245" t="s">
        <v>19</v>
      </c>
      <c r="F126" s="246" t="s">
        <v>177</v>
      </c>
      <c r="G126" s="244"/>
      <c r="H126" s="247">
        <v>5.3300000000000001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141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130</v>
      </c>
    </row>
    <row r="127" s="14" customFormat="1">
      <c r="A127" s="14"/>
      <c r="B127" s="243"/>
      <c r="C127" s="244"/>
      <c r="D127" s="234" t="s">
        <v>141</v>
      </c>
      <c r="E127" s="245" t="s">
        <v>19</v>
      </c>
      <c r="F127" s="246" t="s">
        <v>178</v>
      </c>
      <c r="G127" s="244"/>
      <c r="H127" s="247">
        <v>31.620000000000001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141</v>
      </c>
      <c r="AU127" s="253" t="s">
        <v>81</v>
      </c>
      <c r="AV127" s="14" t="s">
        <v>81</v>
      </c>
      <c r="AW127" s="14" t="s">
        <v>33</v>
      </c>
      <c r="AX127" s="14" t="s">
        <v>72</v>
      </c>
      <c r="AY127" s="253" t="s">
        <v>130</v>
      </c>
    </row>
    <row r="128" s="15" customFormat="1">
      <c r="A128" s="15"/>
      <c r="B128" s="254"/>
      <c r="C128" s="255"/>
      <c r="D128" s="234" t="s">
        <v>141</v>
      </c>
      <c r="E128" s="256" t="s">
        <v>19</v>
      </c>
      <c r="F128" s="257" t="s">
        <v>144</v>
      </c>
      <c r="G128" s="255"/>
      <c r="H128" s="258">
        <v>57.210000000000001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141</v>
      </c>
      <c r="AU128" s="264" t="s">
        <v>81</v>
      </c>
      <c r="AV128" s="15" t="s">
        <v>137</v>
      </c>
      <c r="AW128" s="15" t="s">
        <v>33</v>
      </c>
      <c r="AX128" s="15" t="s">
        <v>79</v>
      </c>
      <c r="AY128" s="264" t="s">
        <v>130</v>
      </c>
    </row>
    <row r="129" s="2" customFormat="1" ht="62.7" customHeight="1">
      <c r="A129" s="40"/>
      <c r="B129" s="41"/>
      <c r="C129" s="214" t="s">
        <v>179</v>
      </c>
      <c r="D129" s="214" t="s">
        <v>132</v>
      </c>
      <c r="E129" s="215" t="s">
        <v>180</v>
      </c>
      <c r="F129" s="216" t="s">
        <v>181</v>
      </c>
      <c r="G129" s="217" t="s">
        <v>135</v>
      </c>
      <c r="H129" s="218">
        <v>2.8799999999999999</v>
      </c>
      <c r="I129" s="219"/>
      <c r="J129" s="220">
        <f>ROUND(I129*H129,2)</f>
        <v>0</v>
      </c>
      <c r="K129" s="216" t="s">
        <v>136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0.32500000000000001</v>
      </c>
      <c r="T129" s="224">
        <f>S129*H129</f>
        <v>0.93599999999999994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137</v>
      </c>
      <c r="AT129" s="225" t="s">
        <v>132</v>
      </c>
      <c r="AU129" s="225" t="s">
        <v>81</v>
      </c>
      <c r="AY129" s="19" t="s">
        <v>130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137</v>
      </c>
      <c r="BM129" s="225" t="s">
        <v>182</v>
      </c>
    </row>
    <row r="130" s="2" customFormat="1">
      <c r="A130" s="40"/>
      <c r="B130" s="41"/>
      <c r="C130" s="42"/>
      <c r="D130" s="227" t="s">
        <v>139</v>
      </c>
      <c r="E130" s="42"/>
      <c r="F130" s="228" t="s">
        <v>183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139</v>
      </c>
      <c r="AU130" s="19" t="s">
        <v>81</v>
      </c>
    </row>
    <row r="131" s="13" customFormat="1">
      <c r="A131" s="13"/>
      <c r="B131" s="232"/>
      <c r="C131" s="233"/>
      <c r="D131" s="234" t="s">
        <v>141</v>
      </c>
      <c r="E131" s="235" t="s">
        <v>19</v>
      </c>
      <c r="F131" s="236" t="s">
        <v>142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141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130</v>
      </c>
    </row>
    <row r="132" s="14" customFormat="1">
      <c r="A132" s="14"/>
      <c r="B132" s="243"/>
      <c r="C132" s="244"/>
      <c r="D132" s="234" t="s">
        <v>141</v>
      </c>
      <c r="E132" s="245" t="s">
        <v>19</v>
      </c>
      <c r="F132" s="246" t="s">
        <v>184</v>
      </c>
      <c r="G132" s="244"/>
      <c r="H132" s="247">
        <v>2.8799999999999999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141</v>
      </c>
      <c r="AU132" s="253" t="s">
        <v>81</v>
      </c>
      <c r="AV132" s="14" t="s">
        <v>81</v>
      </c>
      <c r="AW132" s="14" t="s">
        <v>33</v>
      </c>
      <c r="AX132" s="14" t="s">
        <v>72</v>
      </c>
      <c r="AY132" s="253" t="s">
        <v>130</v>
      </c>
    </row>
    <row r="133" s="15" customFormat="1">
      <c r="A133" s="15"/>
      <c r="B133" s="254"/>
      <c r="C133" s="255"/>
      <c r="D133" s="234" t="s">
        <v>141</v>
      </c>
      <c r="E133" s="256" t="s">
        <v>19</v>
      </c>
      <c r="F133" s="257" t="s">
        <v>144</v>
      </c>
      <c r="G133" s="255"/>
      <c r="H133" s="258">
        <v>2.8799999999999999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141</v>
      </c>
      <c r="AU133" s="264" t="s">
        <v>81</v>
      </c>
      <c r="AV133" s="15" t="s">
        <v>137</v>
      </c>
      <c r="AW133" s="15" t="s">
        <v>33</v>
      </c>
      <c r="AX133" s="15" t="s">
        <v>79</v>
      </c>
      <c r="AY133" s="264" t="s">
        <v>130</v>
      </c>
    </row>
    <row r="134" s="2" customFormat="1" ht="37.8" customHeight="1">
      <c r="A134" s="40"/>
      <c r="B134" s="41"/>
      <c r="C134" s="214" t="s">
        <v>185</v>
      </c>
      <c r="D134" s="214" t="s">
        <v>132</v>
      </c>
      <c r="E134" s="215" t="s">
        <v>186</v>
      </c>
      <c r="F134" s="216" t="s">
        <v>187</v>
      </c>
      <c r="G134" s="217" t="s">
        <v>188</v>
      </c>
      <c r="H134" s="218">
        <v>51.299999999999997</v>
      </c>
      <c r="I134" s="219"/>
      <c r="J134" s="220">
        <f>ROUND(I134*H134,2)</f>
        <v>0</v>
      </c>
      <c r="K134" s="216" t="s">
        <v>136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0.040000000000000001</v>
      </c>
      <c r="T134" s="224">
        <f>S134*H134</f>
        <v>2.052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137</v>
      </c>
      <c r="AT134" s="225" t="s">
        <v>132</v>
      </c>
      <c r="AU134" s="225" t="s">
        <v>81</v>
      </c>
      <c r="AY134" s="19" t="s">
        <v>130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137</v>
      </c>
      <c r="BM134" s="225" t="s">
        <v>189</v>
      </c>
    </row>
    <row r="135" s="2" customFormat="1">
      <c r="A135" s="40"/>
      <c r="B135" s="41"/>
      <c r="C135" s="42"/>
      <c r="D135" s="227" t="s">
        <v>139</v>
      </c>
      <c r="E135" s="42"/>
      <c r="F135" s="228" t="s">
        <v>190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139</v>
      </c>
      <c r="AU135" s="19" t="s">
        <v>81</v>
      </c>
    </row>
    <row r="136" s="13" customFormat="1">
      <c r="A136" s="13"/>
      <c r="B136" s="232"/>
      <c r="C136" s="233"/>
      <c r="D136" s="234" t="s">
        <v>141</v>
      </c>
      <c r="E136" s="235" t="s">
        <v>19</v>
      </c>
      <c r="F136" s="236" t="s">
        <v>142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81</v>
      </c>
      <c r="AV136" s="13" t="s">
        <v>79</v>
      </c>
      <c r="AW136" s="13" t="s">
        <v>33</v>
      </c>
      <c r="AX136" s="13" t="s">
        <v>72</v>
      </c>
      <c r="AY136" s="242" t="s">
        <v>130</v>
      </c>
    </row>
    <row r="137" s="13" customFormat="1">
      <c r="A137" s="13"/>
      <c r="B137" s="232"/>
      <c r="C137" s="233"/>
      <c r="D137" s="234" t="s">
        <v>141</v>
      </c>
      <c r="E137" s="235" t="s">
        <v>19</v>
      </c>
      <c r="F137" s="236" t="s">
        <v>191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141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130</v>
      </c>
    </row>
    <row r="138" s="14" customFormat="1">
      <c r="A138" s="14"/>
      <c r="B138" s="243"/>
      <c r="C138" s="244"/>
      <c r="D138" s="234" t="s">
        <v>141</v>
      </c>
      <c r="E138" s="245" t="s">
        <v>19</v>
      </c>
      <c r="F138" s="246" t="s">
        <v>192</v>
      </c>
      <c r="G138" s="244"/>
      <c r="H138" s="247">
        <v>51.299999999999997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141</v>
      </c>
      <c r="AU138" s="253" t="s">
        <v>81</v>
      </c>
      <c r="AV138" s="14" t="s">
        <v>81</v>
      </c>
      <c r="AW138" s="14" t="s">
        <v>33</v>
      </c>
      <c r="AX138" s="14" t="s">
        <v>72</v>
      </c>
      <c r="AY138" s="253" t="s">
        <v>130</v>
      </c>
    </row>
    <row r="139" s="15" customFormat="1">
      <c r="A139" s="15"/>
      <c r="B139" s="254"/>
      <c r="C139" s="255"/>
      <c r="D139" s="234" t="s">
        <v>141</v>
      </c>
      <c r="E139" s="256" t="s">
        <v>19</v>
      </c>
      <c r="F139" s="257" t="s">
        <v>144</v>
      </c>
      <c r="G139" s="255"/>
      <c r="H139" s="258">
        <v>51.299999999999997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141</v>
      </c>
      <c r="AU139" s="264" t="s">
        <v>81</v>
      </c>
      <c r="AV139" s="15" t="s">
        <v>137</v>
      </c>
      <c r="AW139" s="15" t="s">
        <v>33</v>
      </c>
      <c r="AX139" s="15" t="s">
        <v>79</v>
      </c>
      <c r="AY139" s="264" t="s">
        <v>130</v>
      </c>
    </row>
    <row r="140" s="2" customFormat="1" ht="16.5" customHeight="1">
      <c r="A140" s="40"/>
      <c r="B140" s="41"/>
      <c r="C140" s="276" t="s">
        <v>193</v>
      </c>
      <c r="D140" s="276" t="s">
        <v>194</v>
      </c>
      <c r="E140" s="277" t="s">
        <v>195</v>
      </c>
      <c r="F140" s="278" t="s">
        <v>196</v>
      </c>
      <c r="G140" s="279" t="s">
        <v>197</v>
      </c>
      <c r="H140" s="280">
        <v>458.93400000000003</v>
      </c>
      <c r="I140" s="281"/>
      <c r="J140" s="282">
        <f>ROUND(I140*H140,2)</f>
        <v>0</v>
      </c>
      <c r="K140" s="278" t="s">
        <v>136</v>
      </c>
      <c r="L140" s="283"/>
      <c r="M140" s="284" t="s">
        <v>19</v>
      </c>
      <c r="N140" s="285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185</v>
      </c>
      <c r="AT140" s="225" t="s">
        <v>194</v>
      </c>
      <c r="AU140" s="225" t="s">
        <v>81</v>
      </c>
      <c r="AY140" s="19" t="s">
        <v>130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137</v>
      </c>
      <c r="BM140" s="225" t="s">
        <v>198</v>
      </c>
    </row>
    <row r="141" s="14" customFormat="1">
      <c r="A141" s="14"/>
      <c r="B141" s="243"/>
      <c r="C141" s="244"/>
      <c r="D141" s="234" t="s">
        <v>141</v>
      </c>
      <c r="E141" s="244"/>
      <c r="F141" s="246" t="s">
        <v>199</v>
      </c>
      <c r="G141" s="244"/>
      <c r="H141" s="247">
        <v>458.93400000000003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141</v>
      </c>
      <c r="AU141" s="253" t="s">
        <v>81</v>
      </c>
      <c r="AV141" s="14" t="s">
        <v>81</v>
      </c>
      <c r="AW141" s="14" t="s">
        <v>4</v>
      </c>
      <c r="AX141" s="14" t="s">
        <v>79</v>
      </c>
      <c r="AY141" s="253" t="s">
        <v>130</v>
      </c>
    </row>
    <row r="142" s="12" customFormat="1" ht="22.8" customHeight="1">
      <c r="A142" s="12"/>
      <c r="B142" s="198"/>
      <c r="C142" s="199"/>
      <c r="D142" s="200" t="s">
        <v>71</v>
      </c>
      <c r="E142" s="212" t="s">
        <v>165</v>
      </c>
      <c r="F142" s="212" t="s">
        <v>200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SUM(P143:P146)</f>
        <v>0</v>
      </c>
      <c r="Q142" s="206"/>
      <c r="R142" s="207">
        <f>SUM(R143:R146)</f>
        <v>57.846447999999995</v>
      </c>
      <c r="S142" s="206"/>
      <c r="T142" s="208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79</v>
      </c>
      <c r="AT142" s="210" t="s">
        <v>71</v>
      </c>
      <c r="AU142" s="210" t="s">
        <v>79</v>
      </c>
      <c r="AY142" s="209" t="s">
        <v>130</v>
      </c>
      <c r="BK142" s="211">
        <f>SUM(BK143:BK146)</f>
        <v>0</v>
      </c>
    </row>
    <row r="143" s="2" customFormat="1" ht="24.15" customHeight="1">
      <c r="A143" s="40"/>
      <c r="B143" s="41"/>
      <c r="C143" s="276" t="s">
        <v>201</v>
      </c>
      <c r="D143" s="276" t="s">
        <v>194</v>
      </c>
      <c r="E143" s="277" t="s">
        <v>202</v>
      </c>
      <c r="F143" s="278" t="s">
        <v>203</v>
      </c>
      <c r="G143" s="279" t="s">
        <v>135</v>
      </c>
      <c r="H143" s="280">
        <v>36.256</v>
      </c>
      <c r="I143" s="281"/>
      <c r="J143" s="282">
        <f>ROUND(I143*H143,2)</f>
        <v>0</v>
      </c>
      <c r="K143" s="278" t="s">
        <v>136</v>
      </c>
      <c r="L143" s="283"/>
      <c r="M143" s="284" t="s">
        <v>19</v>
      </c>
      <c r="N143" s="285" t="s">
        <v>43</v>
      </c>
      <c r="O143" s="86"/>
      <c r="P143" s="223">
        <f>O143*H143</f>
        <v>0</v>
      </c>
      <c r="Q143" s="223">
        <v>0.17499999999999999</v>
      </c>
      <c r="R143" s="223">
        <f>Q143*H143</f>
        <v>6.3447999999999993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194</v>
      </c>
      <c r="AU143" s="225" t="s">
        <v>81</v>
      </c>
      <c r="AY143" s="19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137</v>
      </c>
      <c r="BM143" s="225" t="s">
        <v>204</v>
      </c>
    </row>
    <row r="144" s="14" customFormat="1">
      <c r="A144" s="14"/>
      <c r="B144" s="243"/>
      <c r="C144" s="244"/>
      <c r="D144" s="234" t="s">
        <v>141</v>
      </c>
      <c r="E144" s="244"/>
      <c r="F144" s="246" t="s">
        <v>205</v>
      </c>
      <c r="G144" s="244"/>
      <c r="H144" s="247">
        <v>36.256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141</v>
      </c>
      <c r="AU144" s="253" t="s">
        <v>81</v>
      </c>
      <c r="AV144" s="14" t="s">
        <v>81</v>
      </c>
      <c r="AW144" s="14" t="s">
        <v>4</v>
      </c>
      <c r="AX144" s="14" t="s">
        <v>79</v>
      </c>
      <c r="AY144" s="253" t="s">
        <v>130</v>
      </c>
    </row>
    <row r="145" s="2" customFormat="1" ht="21.75" customHeight="1">
      <c r="A145" s="40"/>
      <c r="B145" s="41"/>
      <c r="C145" s="276" t="s">
        <v>206</v>
      </c>
      <c r="D145" s="286" t="s">
        <v>194</v>
      </c>
      <c r="E145" s="277" t="s">
        <v>207</v>
      </c>
      <c r="F145" s="278" t="s">
        <v>208</v>
      </c>
      <c r="G145" s="279" t="s">
        <v>135</v>
      </c>
      <c r="H145" s="280">
        <v>292.62299999999999</v>
      </c>
      <c r="I145" s="281"/>
      <c r="J145" s="282">
        <f>ROUND(I145*H145,2)</f>
        <v>0</v>
      </c>
      <c r="K145" s="278" t="s">
        <v>136</v>
      </c>
      <c r="L145" s="283"/>
      <c r="M145" s="284" t="s">
        <v>19</v>
      </c>
      <c r="N145" s="285" t="s">
        <v>43</v>
      </c>
      <c r="O145" s="86"/>
      <c r="P145" s="223">
        <f>O145*H145</f>
        <v>0</v>
      </c>
      <c r="Q145" s="223">
        <v>0.17599999999999999</v>
      </c>
      <c r="R145" s="223">
        <f>Q145*H145</f>
        <v>51.501647999999996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194</v>
      </c>
      <c r="AU145" s="225" t="s">
        <v>81</v>
      </c>
      <c r="AY145" s="19" t="s">
        <v>130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137</v>
      </c>
      <c r="BM145" s="225" t="s">
        <v>209</v>
      </c>
    </row>
    <row r="146" s="14" customFormat="1">
      <c r="A146" s="14"/>
      <c r="B146" s="243"/>
      <c r="C146" s="244"/>
      <c r="D146" s="234" t="s">
        <v>141</v>
      </c>
      <c r="E146" s="244"/>
      <c r="F146" s="246" t="s">
        <v>210</v>
      </c>
      <c r="G146" s="244"/>
      <c r="H146" s="247">
        <v>292.62299999999999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141</v>
      </c>
      <c r="AU146" s="253" t="s">
        <v>81</v>
      </c>
      <c r="AV146" s="14" t="s">
        <v>81</v>
      </c>
      <c r="AW146" s="14" t="s">
        <v>4</v>
      </c>
      <c r="AX146" s="14" t="s">
        <v>79</v>
      </c>
      <c r="AY146" s="253" t="s">
        <v>130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193</v>
      </c>
      <c r="F147" s="212" t="s">
        <v>211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SUM(P148:P266)</f>
        <v>0</v>
      </c>
      <c r="Q147" s="206"/>
      <c r="R147" s="207">
        <f>SUM(R148:R266)</f>
        <v>13.663602240000001</v>
      </c>
      <c r="S147" s="206"/>
      <c r="T147" s="208">
        <f>SUM(T148:T266)</f>
        <v>2.3260000000000001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79</v>
      </c>
      <c r="AT147" s="210" t="s">
        <v>71</v>
      </c>
      <c r="AU147" s="210" t="s">
        <v>79</v>
      </c>
      <c r="AY147" s="209" t="s">
        <v>130</v>
      </c>
      <c r="BK147" s="211">
        <f>SUM(BK148:BK266)</f>
        <v>0</v>
      </c>
    </row>
    <row r="148" s="2" customFormat="1" ht="24.15" customHeight="1">
      <c r="A148" s="40"/>
      <c r="B148" s="41"/>
      <c r="C148" s="214" t="s">
        <v>212</v>
      </c>
      <c r="D148" s="214" t="s">
        <v>132</v>
      </c>
      <c r="E148" s="215" t="s">
        <v>213</v>
      </c>
      <c r="F148" s="216" t="s">
        <v>214</v>
      </c>
      <c r="G148" s="217" t="s">
        <v>215</v>
      </c>
      <c r="H148" s="218">
        <v>12</v>
      </c>
      <c r="I148" s="219"/>
      <c r="J148" s="220">
        <f>ROUND(I148*H148,2)</f>
        <v>0</v>
      </c>
      <c r="K148" s="216" t="s">
        <v>136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0.00069999999999999999</v>
      </c>
      <c r="R148" s="223">
        <f>Q148*H148</f>
        <v>0.0083999999999999995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137</v>
      </c>
      <c r="AT148" s="225" t="s">
        <v>132</v>
      </c>
      <c r="AU148" s="225" t="s">
        <v>81</v>
      </c>
      <c r="AY148" s="19" t="s">
        <v>130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137</v>
      </c>
      <c r="BM148" s="225" t="s">
        <v>216</v>
      </c>
    </row>
    <row r="149" s="2" customFormat="1">
      <c r="A149" s="40"/>
      <c r="B149" s="41"/>
      <c r="C149" s="42"/>
      <c r="D149" s="227" t="s">
        <v>139</v>
      </c>
      <c r="E149" s="42"/>
      <c r="F149" s="228" t="s">
        <v>217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139</v>
      </c>
      <c r="AU149" s="19" t="s">
        <v>81</v>
      </c>
    </row>
    <row r="150" s="13" customFormat="1">
      <c r="A150" s="13"/>
      <c r="B150" s="232"/>
      <c r="C150" s="233"/>
      <c r="D150" s="234" t="s">
        <v>141</v>
      </c>
      <c r="E150" s="235" t="s">
        <v>19</v>
      </c>
      <c r="F150" s="236" t="s">
        <v>160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130</v>
      </c>
    </row>
    <row r="151" s="13" customFormat="1">
      <c r="A151" s="13"/>
      <c r="B151" s="232"/>
      <c r="C151" s="233"/>
      <c r="D151" s="234" t="s">
        <v>141</v>
      </c>
      <c r="E151" s="235" t="s">
        <v>19</v>
      </c>
      <c r="F151" s="236" t="s">
        <v>218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141</v>
      </c>
      <c r="AU151" s="242" t="s">
        <v>81</v>
      </c>
      <c r="AV151" s="13" t="s">
        <v>79</v>
      </c>
      <c r="AW151" s="13" t="s">
        <v>33</v>
      </c>
      <c r="AX151" s="13" t="s">
        <v>72</v>
      </c>
      <c r="AY151" s="242" t="s">
        <v>130</v>
      </c>
    </row>
    <row r="152" s="13" customFormat="1">
      <c r="A152" s="13"/>
      <c r="B152" s="232"/>
      <c r="C152" s="233"/>
      <c r="D152" s="234" t="s">
        <v>141</v>
      </c>
      <c r="E152" s="235" t="s">
        <v>19</v>
      </c>
      <c r="F152" s="236" t="s">
        <v>219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130</v>
      </c>
    </row>
    <row r="153" s="14" customFormat="1">
      <c r="A153" s="14"/>
      <c r="B153" s="243"/>
      <c r="C153" s="244"/>
      <c r="D153" s="234" t="s">
        <v>141</v>
      </c>
      <c r="E153" s="245" t="s">
        <v>19</v>
      </c>
      <c r="F153" s="246" t="s">
        <v>220</v>
      </c>
      <c r="G153" s="244"/>
      <c r="H153" s="247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141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130</v>
      </c>
    </row>
    <row r="154" s="14" customFormat="1">
      <c r="A154" s="14"/>
      <c r="B154" s="243"/>
      <c r="C154" s="244"/>
      <c r="D154" s="234" t="s">
        <v>141</v>
      </c>
      <c r="E154" s="245" t="s">
        <v>19</v>
      </c>
      <c r="F154" s="246" t="s">
        <v>221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141</v>
      </c>
      <c r="AU154" s="253" t="s">
        <v>81</v>
      </c>
      <c r="AV154" s="14" t="s">
        <v>81</v>
      </c>
      <c r="AW154" s="14" t="s">
        <v>33</v>
      </c>
      <c r="AX154" s="14" t="s">
        <v>72</v>
      </c>
      <c r="AY154" s="253" t="s">
        <v>130</v>
      </c>
    </row>
    <row r="155" s="14" customFormat="1">
      <c r="A155" s="14"/>
      <c r="B155" s="243"/>
      <c r="C155" s="244"/>
      <c r="D155" s="234" t="s">
        <v>141</v>
      </c>
      <c r="E155" s="245" t="s">
        <v>19</v>
      </c>
      <c r="F155" s="246" t="s">
        <v>222</v>
      </c>
      <c r="G155" s="244"/>
      <c r="H155" s="247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141</v>
      </c>
      <c r="AU155" s="253" t="s">
        <v>81</v>
      </c>
      <c r="AV155" s="14" t="s">
        <v>81</v>
      </c>
      <c r="AW155" s="14" t="s">
        <v>33</v>
      </c>
      <c r="AX155" s="14" t="s">
        <v>72</v>
      </c>
      <c r="AY155" s="253" t="s">
        <v>130</v>
      </c>
    </row>
    <row r="156" s="14" customFormat="1">
      <c r="A156" s="14"/>
      <c r="B156" s="243"/>
      <c r="C156" s="244"/>
      <c r="D156" s="234" t="s">
        <v>141</v>
      </c>
      <c r="E156" s="245" t="s">
        <v>19</v>
      </c>
      <c r="F156" s="246" t="s">
        <v>223</v>
      </c>
      <c r="G156" s="244"/>
      <c r="H156" s="247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141</v>
      </c>
      <c r="AU156" s="253" t="s">
        <v>81</v>
      </c>
      <c r="AV156" s="14" t="s">
        <v>81</v>
      </c>
      <c r="AW156" s="14" t="s">
        <v>33</v>
      </c>
      <c r="AX156" s="14" t="s">
        <v>72</v>
      </c>
      <c r="AY156" s="253" t="s">
        <v>130</v>
      </c>
    </row>
    <row r="157" s="14" customFormat="1">
      <c r="A157" s="14"/>
      <c r="B157" s="243"/>
      <c r="C157" s="244"/>
      <c r="D157" s="234" t="s">
        <v>141</v>
      </c>
      <c r="E157" s="245" t="s">
        <v>19</v>
      </c>
      <c r="F157" s="246" t="s">
        <v>224</v>
      </c>
      <c r="G157" s="244"/>
      <c r="H157" s="247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141</v>
      </c>
      <c r="AU157" s="253" t="s">
        <v>81</v>
      </c>
      <c r="AV157" s="14" t="s">
        <v>81</v>
      </c>
      <c r="AW157" s="14" t="s">
        <v>33</v>
      </c>
      <c r="AX157" s="14" t="s">
        <v>72</v>
      </c>
      <c r="AY157" s="253" t="s">
        <v>130</v>
      </c>
    </row>
    <row r="158" s="14" customFormat="1">
      <c r="A158" s="14"/>
      <c r="B158" s="243"/>
      <c r="C158" s="244"/>
      <c r="D158" s="234" t="s">
        <v>141</v>
      </c>
      <c r="E158" s="245" t="s">
        <v>19</v>
      </c>
      <c r="F158" s="246" t="s">
        <v>225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141</v>
      </c>
      <c r="AU158" s="253" t="s">
        <v>81</v>
      </c>
      <c r="AV158" s="14" t="s">
        <v>81</v>
      </c>
      <c r="AW158" s="14" t="s">
        <v>33</v>
      </c>
      <c r="AX158" s="14" t="s">
        <v>72</v>
      </c>
      <c r="AY158" s="253" t="s">
        <v>130</v>
      </c>
    </row>
    <row r="159" s="14" customFormat="1">
      <c r="A159" s="14"/>
      <c r="B159" s="243"/>
      <c r="C159" s="244"/>
      <c r="D159" s="234" t="s">
        <v>141</v>
      </c>
      <c r="E159" s="245" t="s">
        <v>19</v>
      </c>
      <c r="F159" s="246" t="s">
        <v>226</v>
      </c>
      <c r="G159" s="244"/>
      <c r="H159" s="247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141</v>
      </c>
      <c r="AU159" s="253" t="s">
        <v>81</v>
      </c>
      <c r="AV159" s="14" t="s">
        <v>81</v>
      </c>
      <c r="AW159" s="14" t="s">
        <v>33</v>
      </c>
      <c r="AX159" s="14" t="s">
        <v>72</v>
      </c>
      <c r="AY159" s="253" t="s">
        <v>130</v>
      </c>
    </row>
    <row r="160" s="14" customFormat="1">
      <c r="A160" s="14"/>
      <c r="B160" s="243"/>
      <c r="C160" s="244"/>
      <c r="D160" s="234" t="s">
        <v>141</v>
      </c>
      <c r="E160" s="245" t="s">
        <v>19</v>
      </c>
      <c r="F160" s="246" t="s">
        <v>227</v>
      </c>
      <c r="G160" s="244"/>
      <c r="H160" s="247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141</v>
      </c>
      <c r="AU160" s="253" t="s">
        <v>81</v>
      </c>
      <c r="AV160" s="14" t="s">
        <v>81</v>
      </c>
      <c r="AW160" s="14" t="s">
        <v>33</v>
      </c>
      <c r="AX160" s="14" t="s">
        <v>72</v>
      </c>
      <c r="AY160" s="253" t="s">
        <v>130</v>
      </c>
    </row>
    <row r="161" s="16" customFormat="1">
      <c r="A161" s="16"/>
      <c r="B161" s="265"/>
      <c r="C161" s="266"/>
      <c r="D161" s="234" t="s">
        <v>141</v>
      </c>
      <c r="E161" s="267" t="s">
        <v>19</v>
      </c>
      <c r="F161" s="268" t="s">
        <v>228</v>
      </c>
      <c r="G161" s="266"/>
      <c r="H161" s="269">
        <v>8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5" t="s">
        <v>141</v>
      </c>
      <c r="AU161" s="275" t="s">
        <v>81</v>
      </c>
      <c r="AV161" s="16" t="s">
        <v>150</v>
      </c>
      <c r="AW161" s="16" t="s">
        <v>33</v>
      </c>
      <c r="AX161" s="16" t="s">
        <v>72</v>
      </c>
      <c r="AY161" s="275" t="s">
        <v>130</v>
      </c>
    </row>
    <row r="162" s="13" customFormat="1">
      <c r="A162" s="13"/>
      <c r="B162" s="232"/>
      <c r="C162" s="233"/>
      <c r="D162" s="234" t="s">
        <v>141</v>
      </c>
      <c r="E162" s="235" t="s">
        <v>19</v>
      </c>
      <c r="F162" s="236" t="s">
        <v>229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81</v>
      </c>
      <c r="AV162" s="13" t="s">
        <v>79</v>
      </c>
      <c r="AW162" s="13" t="s">
        <v>33</v>
      </c>
      <c r="AX162" s="13" t="s">
        <v>72</v>
      </c>
      <c r="AY162" s="242" t="s">
        <v>130</v>
      </c>
    </row>
    <row r="163" s="14" customFormat="1">
      <c r="A163" s="14"/>
      <c r="B163" s="243"/>
      <c r="C163" s="244"/>
      <c r="D163" s="234" t="s">
        <v>141</v>
      </c>
      <c r="E163" s="245" t="s">
        <v>19</v>
      </c>
      <c r="F163" s="246" t="s">
        <v>230</v>
      </c>
      <c r="G163" s="244"/>
      <c r="H163" s="247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141</v>
      </c>
      <c r="AU163" s="253" t="s">
        <v>81</v>
      </c>
      <c r="AV163" s="14" t="s">
        <v>81</v>
      </c>
      <c r="AW163" s="14" t="s">
        <v>33</v>
      </c>
      <c r="AX163" s="14" t="s">
        <v>72</v>
      </c>
      <c r="AY163" s="253" t="s">
        <v>130</v>
      </c>
    </row>
    <row r="164" s="14" customFormat="1">
      <c r="A164" s="14"/>
      <c r="B164" s="243"/>
      <c r="C164" s="244"/>
      <c r="D164" s="234" t="s">
        <v>141</v>
      </c>
      <c r="E164" s="245" t="s">
        <v>19</v>
      </c>
      <c r="F164" s="246" t="s">
        <v>231</v>
      </c>
      <c r="G164" s="244"/>
      <c r="H164" s="247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141</v>
      </c>
      <c r="AU164" s="253" t="s">
        <v>81</v>
      </c>
      <c r="AV164" s="14" t="s">
        <v>81</v>
      </c>
      <c r="AW164" s="14" t="s">
        <v>33</v>
      </c>
      <c r="AX164" s="14" t="s">
        <v>72</v>
      </c>
      <c r="AY164" s="253" t="s">
        <v>130</v>
      </c>
    </row>
    <row r="165" s="14" customFormat="1">
      <c r="A165" s="14"/>
      <c r="B165" s="243"/>
      <c r="C165" s="244"/>
      <c r="D165" s="234" t="s">
        <v>141</v>
      </c>
      <c r="E165" s="245" t="s">
        <v>19</v>
      </c>
      <c r="F165" s="246" t="s">
        <v>220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141</v>
      </c>
      <c r="AU165" s="253" t="s">
        <v>81</v>
      </c>
      <c r="AV165" s="14" t="s">
        <v>81</v>
      </c>
      <c r="AW165" s="14" t="s">
        <v>33</v>
      </c>
      <c r="AX165" s="14" t="s">
        <v>72</v>
      </c>
      <c r="AY165" s="253" t="s">
        <v>130</v>
      </c>
    </row>
    <row r="166" s="14" customFormat="1">
      <c r="A166" s="14"/>
      <c r="B166" s="243"/>
      <c r="C166" s="244"/>
      <c r="D166" s="234" t="s">
        <v>141</v>
      </c>
      <c r="E166" s="245" t="s">
        <v>19</v>
      </c>
      <c r="F166" s="246" t="s">
        <v>221</v>
      </c>
      <c r="G166" s="244"/>
      <c r="H166" s="247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130</v>
      </c>
    </row>
    <row r="167" s="16" customFormat="1">
      <c r="A167" s="16"/>
      <c r="B167" s="265"/>
      <c r="C167" s="266"/>
      <c r="D167" s="234" t="s">
        <v>141</v>
      </c>
      <c r="E167" s="267" t="s">
        <v>19</v>
      </c>
      <c r="F167" s="268" t="s">
        <v>232</v>
      </c>
      <c r="G167" s="266"/>
      <c r="H167" s="269">
        <v>4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5" t="s">
        <v>141</v>
      </c>
      <c r="AU167" s="275" t="s">
        <v>81</v>
      </c>
      <c r="AV167" s="16" t="s">
        <v>150</v>
      </c>
      <c r="AW167" s="16" t="s">
        <v>33</v>
      </c>
      <c r="AX167" s="16" t="s">
        <v>72</v>
      </c>
      <c r="AY167" s="275" t="s">
        <v>130</v>
      </c>
    </row>
    <row r="168" s="15" customFormat="1">
      <c r="A168" s="15"/>
      <c r="B168" s="254"/>
      <c r="C168" s="255"/>
      <c r="D168" s="234" t="s">
        <v>141</v>
      </c>
      <c r="E168" s="256" t="s">
        <v>19</v>
      </c>
      <c r="F168" s="257" t="s">
        <v>144</v>
      </c>
      <c r="G168" s="255"/>
      <c r="H168" s="258">
        <v>12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141</v>
      </c>
      <c r="AU168" s="264" t="s">
        <v>81</v>
      </c>
      <c r="AV168" s="15" t="s">
        <v>137</v>
      </c>
      <c r="AW168" s="15" t="s">
        <v>33</v>
      </c>
      <c r="AX168" s="15" t="s">
        <v>79</v>
      </c>
      <c r="AY168" s="264" t="s">
        <v>130</v>
      </c>
    </row>
    <row r="169" s="2" customFormat="1" ht="16.5" customHeight="1">
      <c r="A169" s="40"/>
      <c r="B169" s="41"/>
      <c r="C169" s="276" t="s">
        <v>233</v>
      </c>
      <c r="D169" s="276" t="s">
        <v>194</v>
      </c>
      <c r="E169" s="277" t="s">
        <v>234</v>
      </c>
      <c r="F169" s="278" t="s">
        <v>235</v>
      </c>
      <c r="G169" s="279" t="s">
        <v>215</v>
      </c>
      <c r="H169" s="280">
        <v>1</v>
      </c>
      <c r="I169" s="281"/>
      <c r="J169" s="282">
        <f>ROUND(I169*H169,2)</f>
        <v>0</v>
      </c>
      <c r="K169" s="278" t="s">
        <v>136</v>
      </c>
      <c r="L169" s="283"/>
      <c r="M169" s="284" t="s">
        <v>19</v>
      </c>
      <c r="N169" s="285" t="s">
        <v>43</v>
      </c>
      <c r="O169" s="86"/>
      <c r="P169" s="223">
        <f>O169*H169</f>
        <v>0</v>
      </c>
      <c r="Q169" s="223">
        <v>0.0040000000000000001</v>
      </c>
      <c r="R169" s="223">
        <f>Q169*H169</f>
        <v>0.0040000000000000001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185</v>
      </c>
      <c r="AT169" s="225" t="s">
        <v>194</v>
      </c>
      <c r="AU169" s="225" t="s">
        <v>81</v>
      </c>
      <c r="AY169" s="19" t="s">
        <v>130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137</v>
      </c>
      <c r="BM169" s="225" t="s">
        <v>236</v>
      </c>
    </row>
    <row r="170" s="14" customFormat="1">
      <c r="A170" s="14"/>
      <c r="B170" s="243"/>
      <c r="C170" s="244"/>
      <c r="D170" s="234" t="s">
        <v>141</v>
      </c>
      <c r="E170" s="245" t="s">
        <v>19</v>
      </c>
      <c r="F170" s="246" t="s">
        <v>224</v>
      </c>
      <c r="G170" s="244"/>
      <c r="H170" s="247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141</v>
      </c>
      <c r="AU170" s="253" t="s">
        <v>81</v>
      </c>
      <c r="AV170" s="14" t="s">
        <v>81</v>
      </c>
      <c r="AW170" s="14" t="s">
        <v>33</v>
      </c>
      <c r="AX170" s="14" t="s">
        <v>79</v>
      </c>
      <c r="AY170" s="253" t="s">
        <v>130</v>
      </c>
    </row>
    <row r="171" s="2" customFormat="1" ht="16.5" customHeight="1">
      <c r="A171" s="40"/>
      <c r="B171" s="41"/>
      <c r="C171" s="276" t="s">
        <v>237</v>
      </c>
      <c r="D171" s="276" t="s">
        <v>194</v>
      </c>
      <c r="E171" s="277" t="s">
        <v>238</v>
      </c>
      <c r="F171" s="278" t="s">
        <v>239</v>
      </c>
      <c r="G171" s="279" t="s">
        <v>215</v>
      </c>
      <c r="H171" s="280">
        <v>1</v>
      </c>
      <c r="I171" s="281"/>
      <c r="J171" s="282">
        <f>ROUND(I171*H171,2)</f>
        <v>0</v>
      </c>
      <c r="K171" s="278" t="s">
        <v>136</v>
      </c>
      <c r="L171" s="283"/>
      <c r="M171" s="284" t="s">
        <v>19</v>
      </c>
      <c r="N171" s="285" t="s">
        <v>43</v>
      </c>
      <c r="O171" s="86"/>
      <c r="P171" s="223">
        <f>O171*H171</f>
        <v>0</v>
      </c>
      <c r="Q171" s="223">
        <v>0.0050000000000000001</v>
      </c>
      <c r="R171" s="223">
        <f>Q171*H171</f>
        <v>0.0050000000000000001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194</v>
      </c>
      <c r="AU171" s="225" t="s">
        <v>81</v>
      </c>
      <c r="AY171" s="19" t="s">
        <v>130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137</v>
      </c>
      <c r="BM171" s="225" t="s">
        <v>240</v>
      </c>
    </row>
    <row r="172" s="14" customFormat="1">
      <c r="A172" s="14"/>
      <c r="B172" s="243"/>
      <c r="C172" s="244"/>
      <c r="D172" s="234" t="s">
        <v>141</v>
      </c>
      <c r="E172" s="245" t="s">
        <v>19</v>
      </c>
      <c r="F172" s="246" t="s">
        <v>225</v>
      </c>
      <c r="G172" s="244"/>
      <c r="H172" s="247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141</v>
      </c>
      <c r="AU172" s="253" t="s">
        <v>81</v>
      </c>
      <c r="AV172" s="14" t="s">
        <v>81</v>
      </c>
      <c r="AW172" s="14" t="s">
        <v>33</v>
      </c>
      <c r="AX172" s="14" t="s">
        <v>79</v>
      </c>
      <c r="AY172" s="253" t="s">
        <v>130</v>
      </c>
    </row>
    <row r="173" s="2" customFormat="1" ht="24.15" customHeight="1">
      <c r="A173" s="40"/>
      <c r="B173" s="41"/>
      <c r="C173" s="276" t="s">
        <v>8</v>
      </c>
      <c r="D173" s="276" t="s">
        <v>194</v>
      </c>
      <c r="E173" s="277" t="s">
        <v>241</v>
      </c>
      <c r="F173" s="278" t="s">
        <v>242</v>
      </c>
      <c r="G173" s="279" t="s">
        <v>215</v>
      </c>
      <c r="H173" s="280">
        <v>4</v>
      </c>
      <c r="I173" s="281"/>
      <c r="J173" s="282">
        <f>ROUND(I173*H173,2)</f>
        <v>0</v>
      </c>
      <c r="K173" s="278" t="s">
        <v>136</v>
      </c>
      <c r="L173" s="283"/>
      <c r="M173" s="284" t="s">
        <v>19</v>
      </c>
      <c r="N173" s="285" t="s">
        <v>43</v>
      </c>
      <c r="O173" s="86"/>
      <c r="P173" s="223">
        <f>O173*H173</f>
        <v>0</v>
      </c>
      <c r="Q173" s="223">
        <v>0.0025000000000000001</v>
      </c>
      <c r="R173" s="223">
        <f>Q173*H173</f>
        <v>0.01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185</v>
      </c>
      <c r="AT173" s="225" t="s">
        <v>194</v>
      </c>
      <c r="AU173" s="225" t="s">
        <v>81</v>
      </c>
      <c r="AY173" s="19" t="s">
        <v>130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137</v>
      </c>
      <c r="BM173" s="225" t="s">
        <v>243</v>
      </c>
    </row>
    <row r="174" s="14" customFormat="1">
      <c r="A174" s="14"/>
      <c r="B174" s="243"/>
      <c r="C174" s="244"/>
      <c r="D174" s="234" t="s">
        <v>141</v>
      </c>
      <c r="E174" s="245" t="s">
        <v>19</v>
      </c>
      <c r="F174" s="246" t="s">
        <v>220</v>
      </c>
      <c r="G174" s="244"/>
      <c r="H174" s="247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141</v>
      </c>
      <c r="AU174" s="253" t="s">
        <v>81</v>
      </c>
      <c r="AV174" s="14" t="s">
        <v>81</v>
      </c>
      <c r="AW174" s="14" t="s">
        <v>33</v>
      </c>
      <c r="AX174" s="14" t="s">
        <v>72</v>
      </c>
      <c r="AY174" s="253" t="s">
        <v>130</v>
      </c>
    </row>
    <row r="175" s="14" customFormat="1">
      <c r="A175" s="14"/>
      <c r="B175" s="243"/>
      <c r="C175" s="244"/>
      <c r="D175" s="234" t="s">
        <v>141</v>
      </c>
      <c r="E175" s="245" t="s">
        <v>19</v>
      </c>
      <c r="F175" s="246" t="s">
        <v>221</v>
      </c>
      <c r="G175" s="244"/>
      <c r="H175" s="247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141</v>
      </c>
      <c r="AU175" s="253" t="s">
        <v>81</v>
      </c>
      <c r="AV175" s="14" t="s">
        <v>81</v>
      </c>
      <c r="AW175" s="14" t="s">
        <v>33</v>
      </c>
      <c r="AX175" s="14" t="s">
        <v>72</v>
      </c>
      <c r="AY175" s="253" t="s">
        <v>130</v>
      </c>
    </row>
    <row r="176" s="14" customFormat="1">
      <c r="A176" s="14"/>
      <c r="B176" s="243"/>
      <c r="C176" s="244"/>
      <c r="D176" s="234" t="s">
        <v>141</v>
      </c>
      <c r="E176" s="245" t="s">
        <v>19</v>
      </c>
      <c r="F176" s="246" t="s">
        <v>222</v>
      </c>
      <c r="G176" s="244"/>
      <c r="H176" s="247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141</v>
      </c>
      <c r="AU176" s="253" t="s">
        <v>81</v>
      </c>
      <c r="AV176" s="14" t="s">
        <v>81</v>
      </c>
      <c r="AW176" s="14" t="s">
        <v>33</v>
      </c>
      <c r="AX176" s="14" t="s">
        <v>72</v>
      </c>
      <c r="AY176" s="253" t="s">
        <v>130</v>
      </c>
    </row>
    <row r="177" s="14" customFormat="1">
      <c r="A177" s="14"/>
      <c r="B177" s="243"/>
      <c r="C177" s="244"/>
      <c r="D177" s="234" t="s">
        <v>141</v>
      </c>
      <c r="E177" s="245" t="s">
        <v>19</v>
      </c>
      <c r="F177" s="246" t="s">
        <v>223</v>
      </c>
      <c r="G177" s="244"/>
      <c r="H177" s="247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141</v>
      </c>
      <c r="AU177" s="253" t="s">
        <v>81</v>
      </c>
      <c r="AV177" s="14" t="s">
        <v>81</v>
      </c>
      <c r="AW177" s="14" t="s">
        <v>33</v>
      </c>
      <c r="AX177" s="14" t="s">
        <v>72</v>
      </c>
      <c r="AY177" s="253" t="s">
        <v>130</v>
      </c>
    </row>
    <row r="178" s="15" customFormat="1">
      <c r="A178" s="15"/>
      <c r="B178" s="254"/>
      <c r="C178" s="255"/>
      <c r="D178" s="234" t="s">
        <v>141</v>
      </c>
      <c r="E178" s="256" t="s">
        <v>19</v>
      </c>
      <c r="F178" s="257" t="s">
        <v>144</v>
      </c>
      <c r="G178" s="255"/>
      <c r="H178" s="258">
        <v>4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141</v>
      </c>
      <c r="AU178" s="264" t="s">
        <v>81</v>
      </c>
      <c r="AV178" s="15" t="s">
        <v>137</v>
      </c>
      <c r="AW178" s="15" t="s">
        <v>33</v>
      </c>
      <c r="AX178" s="15" t="s">
        <v>79</v>
      </c>
      <c r="AY178" s="264" t="s">
        <v>130</v>
      </c>
    </row>
    <row r="179" s="2" customFormat="1" ht="24.15" customHeight="1">
      <c r="A179" s="40"/>
      <c r="B179" s="41"/>
      <c r="C179" s="276" t="s">
        <v>244</v>
      </c>
      <c r="D179" s="276" t="s">
        <v>194</v>
      </c>
      <c r="E179" s="277" t="s">
        <v>245</v>
      </c>
      <c r="F179" s="278" t="s">
        <v>246</v>
      </c>
      <c r="G179" s="279" t="s">
        <v>215</v>
      </c>
      <c r="H179" s="280">
        <v>1</v>
      </c>
      <c r="I179" s="281"/>
      <c r="J179" s="282">
        <f>ROUND(I179*H179,2)</f>
        <v>0</v>
      </c>
      <c r="K179" s="278" t="s">
        <v>136</v>
      </c>
      <c r="L179" s="283"/>
      <c r="M179" s="284" t="s">
        <v>19</v>
      </c>
      <c r="N179" s="285" t="s">
        <v>43</v>
      </c>
      <c r="O179" s="86"/>
      <c r="P179" s="223">
        <f>O179*H179</f>
        <v>0</v>
      </c>
      <c r="Q179" s="223">
        <v>0.0025999999999999999</v>
      </c>
      <c r="R179" s="223">
        <f>Q179*H179</f>
        <v>0.0025999999999999999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185</v>
      </c>
      <c r="AT179" s="225" t="s">
        <v>194</v>
      </c>
      <c r="AU179" s="225" t="s">
        <v>81</v>
      </c>
      <c r="AY179" s="19" t="s">
        <v>130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137</v>
      </c>
      <c r="BM179" s="225" t="s">
        <v>247</v>
      </c>
    </row>
    <row r="180" s="14" customFormat="1">
      <c r="A180" s="14"/>
      <c r="B180" s="243"/>
      <c r="C180" s="244"/>
      <c r="D180" s="234" t="s">
        <v>141</v>
      </c>
      <c r="E180" s="245" t="s">
        <v>19</v>
      </c>
      <c r="F180" s="246" t="s">
        <v>226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141</v>
      </c>
      <c r="AU180" s="253" t="s">
        <v>81</v>
      </c>
      <c r="AV180" s="14" t="s">
        <v>81</v>
      </c>
      <c r="AW180" s="14" t="s">
        <v>33</v>
      </c>
      <c r="AX180" s="14" t="s">
        <v>79</v>
      </c>
      <c r="AY180" s="253" t="s">
        <v>130</v>
      </c>
    </row>
    <row r="181" s="2" customFormat="1" ht="24.15" customHeight="1">
      <c r="A181" s="40"/>
      <c r="B181" s="41"/>
      <c r="C181" s="276" t="s">
        <v>248</v>
      </c>
      <c r="D181" s="276" t="s">
        <v>194</v>
      </c>
      <c r="E181" s="277" t="s">
        <v>249</v>
      </c>
      <c r="F181" s="278" t="s">
        <v>250</v>
      </c>
      <c r="G181" s="279" t="s">
        <v>215</v>
      </c>
      <c r="H181" s="280">
        <v>1</v>
      </c>
      <c r="I181" s="281"/>
      <c r="J181" s="282">
        <f>ROUND(I181*H181,2)</f>
        <v>0</v>
      </c>
      <c r="K181" s="278" t="s">
        <v>136</v>
      </c>
      <c r="L181" s="283"/>
      <c r="M181" s="284" t="s">
        <v>19</v>
      </c>
      <c r="N181" s="285" t="s">
        <v>43</v>
      </c>
      <c r="O181" s="86"/>
      <c r="P181" s="223">
        <f>O181*H181</f>
        <v>0</v>
      </c>
      <c r="Q181" s="223">
        <v>0.0035000000000000001</v>
      </c>
      <c r="R181" s="223">
        <f>Q181*H181</f>
        <v>0.0035000000000000001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185</v>
      </c>
      <c r="AT181" s="225" t="s">
        <v>194</v>
      </c>
      <c r="AU181" s="225" t="s">
        <v>81</v>
      </c>
      <c r="AY181" s="19" t="s">
        <v>130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137</v>
      </c>
      <c r="BM181" s="225" t="s">
        <v>251</v>
      </c>
    </row>
    <row r="182" s="14" customFormat="1">
      <c r="A182" s="14"/>
      <c r="B182" s="243"/>
      <c r="C182" s="244"/>
      <c r="D182" s="234" t="s">
        <v>141</v>
      </c>
      <c r="E182" s="245" t="s">
        <v>19</v>
      </c>
      <c r="F182" s="246" t="s">
        <v>227</v>
      </c>
      <c r="G182" s="244"/>
      <c r="H182" s="247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141</v>
      </c>
      <c r="AU182" s="253" t="s">
        <v>81</v>
      </c>
      <c r="AV182" s="14" t="s">
        <v>81</v>
      </c>
      <c r="AW182" s="14" t="s">
        <v>33</v>
      </c>
      <c r="AX182" s="14" t="s">
        <v>79</v>
      </c>
      <c r="AY182" s="253" t="s">
        <v>130</v>
      </c>
    </row>
    <row r="183" s="2" customFormat="1" ht="24.15" customHeight="1">
      <c r="A183" s="40"/>
      <c r="B183" s="41"/>
      <c r="C183" s="214" t="s">
        <v>252</v>
      </c>
      <c r="D183" s="214" t="s">
        <v>132</v>
      </c>
      <c r="E183" s="215" t="s">
        <v>253</v>
      </c>
      <c r="F183" s="216" t="s">
        <v>254</v>
      </c>
      <c r="G183" s="217" t="s">
        <v>215</v>
      </c>
      <c r="H183" s="218">
        <v>1</v>
      </c>
      <c r="I183" s="219"/>
      <c r="J183" s="220">
        <f>ROUND(I183*H183,2)</f>
        <v>0</v>
      </c>
      <c r="K183" s="216" t="s">
        <v>136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0.0010499999999999999</v>
      </c>
      <c r="R183" s="223">
        <f>Q183*H183</f>
        <v>0.0010499999999999999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137</v>
      </c>
      <c r="AT183" s="225" t="s">
        <v>132</v>
      </c>
      <c r="AU183" s="225" t="s">
        <v>81</v>
      </c>
      <c r="AY183" s="19" t="s">
        <v>130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137</v>
      </c>
      <c r="BM183" s="225" t="s">
        <v>255</v>
      </c>
    </row>
    <row r="184" s="2" customFormat="1">
      <c r="A184" s="40"/>
      <c r="B184" s="41"/>
      <c r="C184" s="42"/>
      <c r="D184" s="227" t="s">
        <v>139</v>
      </c>
      <c r="E184" s="42"/>
      <c r="F184" s="228" t="s">
        <v>256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139</v>
      </c>
      <c r="AU184" s="19" t="s">
        <v>81</v>
      </c>
    </row>
    <row r="185" s="13" customFormat="1">
      <c r="A185" s="13"/>
      <c r="B185" s="232"/>
      <c r="C185" s="233"/>
      <c r="D185" s="234" t="s">
        <v>141</v>
      </c>
      <c r="E185" s="235" t="s">
        <v>19</v>
      </c>
      <c r="F185" s="236" t="s">
        <v>160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141</v>
      </c>
      <c r="AU185" s="242" t="s">
        <v>81</v>
      </c>
      <c r="AV185" s="13" t="s">
        <v>79</v>
      </c>
      <c r="AW185" s="13" t="s">
        <v>33</v>
      </c>
      <c r="AX185" s="13" t="s">
        <v>72</v>
      </c>
      <c r="AY185" s="242" t="s">
        <v>130</v>
      </c>
    </row>
    <row r="186" s="13" customFormat="1">
      <c r="A186" s="13"/>
      <c r="B186" s="232"/>
      <c r="C186" s="233"/>
      <c r="D186" s="234" t="s">
        <v>141</v>
      </c>
      <c r="E186" s="235" t="s">
        <v>19</v>
      </c>
      <c r="F186" s="236" t="s">
        <v>218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141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130</v>
      </c>
    </row>
    <row r="187" s="13" customFormat="1">
      <c r="A187" s="13"/>
      <c r="B187" s="232"/>
      <c r="C187" s="233"/>
      <c r="D187" s="234" t="s">
        <v>141</v>
      </c>
      <c r="E187" s="235" t="s">
        <v>19</v>
      </c>
      <c r="F187" s="236" t="s">
        <v>229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141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130</v>
      </c>
    </row>
    <row r="188" s="14" customFormat="1">
      <c r="A188" s="14"/>
      <c r="B188" s="243"/>
      <c r="C188" s="244"/>
      <c r="D188" s="234" t="s">
        <v>141</v>
      </c>
      <c r="E188" s="245" t="s">
        <v>19</v>
      </c>
      <c r="F188" s="246" t="s">
        <v>257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141</v>
      </c>
      <c r="AU188" s="253" t="s">
        <v>81</v>
      </c>
      <c r="AV188" s="14" t="s">
        <v>81</v>
      </c>
      <c r="AW188" s="14" t="s">
        <v>33</v>
      </c>
      <c r="AX188" s="14" t="s">
        <v>72</v>
      </c>
      <c r="AY188" s="253" t="s">
        <v>130</v>
      </c>
    </row>
    <row r="189" s="16" customFormat="1">
      <c r="A189" s="16"/>
      <c r="B189" s="265"/>
      <c r="C189" s="266"/>
      <c r="D189" s="234" t="s">
        <v>141</v>
      </c>
      <c r="E189" s="267" t="s">
        <v>19</v>
      </c>
      <c r="F189" s="268" t="s">
        <v>232</v>
      </c>
      <c r="G189" s="266"/>
      <c r="H189" s="269">
        <v>1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5" t="s">
        <v>141</v>
      </c>
      <c r="AU189" s="275" t="s">
        <v>81</v>
      </c>
      <c r="AV189" s="16" t="s">
        <v>150</v>
      </c>
      <c r="AW189" s="16" t="s">
        <v>33</v>
      </c>
      <c r="AX189" s="16" t="s">
        <v>72</v>
      </c>
      <c r="AY189" s="275" t="s">
        <v>130</v>
      </c>
    </row>
    <row r="190" s="15" customFormat="1">
      <c r="A190" s="15"/>
      <c r="B190" s="254"/>
      <c r="C190" s="255"/>
      <c r="D190" s="234" t="s">
        <v>141</v>
      </c>
      <c r="E190" s="256" t="s">
        <v>19</v>
      </c>
      <c r="F190" s="257" t="s">
        <v>144</v>
      </c>
      <c r="G190" s="255"/>
      <c r="H190" s="258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141</v>
      </c>
      <c r="AU190" s="264" t="s">
        <v>81</v>
      </c>
      <c r="AV190" s="15" t="s">
        <v>137</v>
      </c>
      <c r="AW190" s="15" t="s">
        <v>33</v>
      </c>
      <c r="AX190" s="15" t="s">
        <v>79</v>
      </c>
      <c r="AY190" s="264" t="s">
        <v>130</v>
      </c>
    </row>
    <row r="191" s="2" customFormat="1" ht="24.15" customHeight="1">
      <c r="A191" s="40"/>
      <c r="B191" s="41"/>
      <c r="C191" s="214" t="s">
        <v>258</v>
      </c>
      <c r="D191" s="214" t="s">
        <v>132</v>
      </c>
      <c r="E191" s="215" t="s">
        <v>259</v>
      </c>
      <c r="F191" s="216" t="s">
        <v>260</v>
      </c>
      <c r="G191" s="217" t="s">
        <v>215</v>
      </c>
      <c r="H191" s="218">
        <v>12</v>
      </c>
      <c r="I191" s="219"/>
      <c r="J191" s="220">
        <f>ROUND(I191*H191,2)</f>
        <v>0</v>
      </c>
      <c r="K191" s="216" t="s">
        <v>136</v>
      </c>
      <c r="L191" s="46"/>
      <c r="M191" s="221" t="s">
        <v>19</v>
      </c>
      <c r="N191" s="222" t="s">
        <v>43</v>
      </c>
      <c r="O191" s="86"/>
      <c r="P191" s="223">
        <f>O191*H191</f>
        <v>0</v>
      </c>
      <c r="Q191" s="223">
        <v>0.11276</v>
      </c>
      <c r="R191" s="223">
        <f>Q191*H191</f>
        <v>1.3531200000000001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137</v>
      </c>
      <c r="AT191" s="225" t="s">
        <v>132</v>
      </c>
      <c r="AU191" s="225" t="s">
        <v>81</v>
      </c>
      <c r="AY191" s="19" t="s">
        <v>130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137</v>
      </c>
      <c r="BM191" s="225" t="s">
        <v>261</v>
      </c>
    </row>
    <row r="192" s="2" customFormat="1">
      <c r="A192" s="40"/>
      <c r="B192" s="41"/>
      <c r="C192" s="42"/>
      <c r="D192" s="227" t="s">
        <v>139</v>
      </c>
      <c r="E192" s="42"/>
      <c r="F192" s="228" t="s">
        <v>262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139</v>
      </c>
      <c r="AU192" s="19" t="s">
        <v>81</v>
      </c>
    </row>
    <row r="193" s="13" customFormat="1">
      <c r="A193" s="13"/>
      <c r="B193" s="232"/>
      <c r="C193" s="233"/>
      <c r="D193" s="234" t="s">
        <v>141</v>
      </c>
      <c r="E193" s="235" t="s">
        <v>19</v>
      </c>
      <c r="F193" s="236" t="s">
        <v>160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141</v>
      </c>
      <c r="AU193" s="242" t="s">
        <v>81</v>
      </c>
      <c r="AV193" s="13" t="s">
        <v>79</v>
      </c>
      <c r="AW193" s="13" t="s">
        <v>33</v>
      </c>
      <c r="AX193" s="13" t="s">
        <v>72</v>
      </c>
      <c r="AY193" s="242" t="s">
        <v>130</v>
      </c>
    </row>
    <row r="194" s="13" customFormat="1">
      <c r="A194" s="13"/>
      <c r="B194" s="232"/>
      <c r="C194" s="233"/>
      <c r="D194" s="234" t="s">
        <v>141</v>
      </c>
      <c r="E194" s="235" t="s">
        <v>19</v>
      </c>
      <c r="F194" s="236" t="s">
        <v>218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141</v>
      </c>
      <c r="AU194" s="242" t="s">
        <v>81</v>
      </c>
      <c r="AV194" s="13" t="s">
        <v>79</v>
      </c>
      <c r="AW194" s="13" t="s">
        <v>33</v>
      </c>
      <c r="AX194" s="13" t="s">
        <v>72</v>
      </c>
      <c r="AY194" s="242" t="s">
        <v>130</v>
      </c>
    </row>
    <row r="195" s="13" customFormat="1">
      <c r="A195" s="13"/>
      <c r="B195" s="232"/>
      <c r="C195" s="233"/>
      <c r="D195" s="234" t="s">
        <v>141</v>
      </c>
      <c r="E195" s="235" t="s">
        <v>19</v>
      </c>
      <c r="F195" s="236" t="s">
        <v>219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141</v>
      </c>
      <c r="AU195" s="242" t="s">
        <v>81</v>
      </c>
      <c r="AV195" s="13" t="s">
        <v>79</v>
      </c>
      <c r="AW195" s="13" t="s">
        <v>33</v>
      </c>
      <c r="AX195" s="13" t="s">
        <v>72</v>
      </c>
      <c r="AY195" s="242" t="s">
        <v>130</v>
      </c>
    </row>
    <row r="196" s="14" customFormat="1">
      <c r="A196" s="14"/>
      <c r="B196" s="243"/>
      <c r="C196" s="244"/>
      <c r="D196" s="234" t="s">
        <v>141</v>
      </c>
      <c r="E196" s="245" t="s">
        <v>19</v>
      </c>
      <c r="F196" s="246" t="s">
        <v>220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141</v>
      </c>
      <c r="AU196" s="253" t="s">
        <v>81</v>
      </c>
      <c r="AV196" s="14" t="s">
        <v>81</v>
      </c>
      <c r="AW196" s="14" t="s">
        <v>33</v>
      </c>
      <c r="AX196" s="14" t="s">
        <v>72</v>
      </c>
      <c r="AY196" s="253" t="s">
        <v>130</v>
      </c>
    </row>
    <row r="197" s="14" customFormat="1">
      <c r="A197" s="14"/>
      <c r="B197" s="243"/>
      <c r="C197" s="244"/>
      <c r="D197" s="234" t="s">
        <v>141</v>
      </c>
      <c r="E197" s="245" t="s">
        <v>19</v>
      </c>
      <c r="F197" s="246" t="s">
        <v>221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141</v>
      </c>
      <c r="AU197" s="253" t="s">
        <v>81</v>
      </c>
      <c r="AV197" s="14" t="s">
        <v>81</v>
      </c>
      <c r="AW197" s="14" t="s">
        <v>33</v>
      </c>
      <c r="AX197" s="14" t="s">
        <v>72</v>
      </c>
      <c r="AY197" s="253" t="s">
        <v>130</v>
      </c>
    </row>
    <row r="198" s="14" customFormat="1">
      <c r="A198" s="14"/>
      <c r="B198" s="243"/>
      <c r="C198" s="244"/>
      <c r="D198" s="234" t="s">
        <v>141</v>
      </c>
      <c r="E198" s="245" t="s">
        <v>19</v>
      </c>
      <c r="F198" s="246" t="s">
        <v>222</v>
      </c>
      <c r="G198" s="244"/>
      <c r="H198" s="247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141</v>
      </c>
      <c r="AU198" s="253" t="s">
        <v>81</v>
      </c>
      <c r="AV198" s="14" t="s">
        <v>81</v>
      </c>
      <c r="AW198" s="14" t="s">
        <v>33</v>
      </c>
      <c r="AX198" s="14" t="s">
        <v>72</v>
      </c>
      <c r="AY198" s="253" t="s">
        <v>130</v>
      </c>
    </row>
    <row r="199" s="14" customFormat="1">
      <c r="A199" s="14"/>
      <c r="B199" s="243"/>
      <c r="C199" s="244"/>
      <c r="D199" s="234" t="s">
        <v>141</v>
      </c>
      <c r="E199" s="245" t="s">
        <v>19</v>
      </c>
      <c r="F199" s="246" t="s">
        <v>224</v>
      </c>
      <c r="G199" s="244"/>
      <c r="H199" s="247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141</v>
      </c>
      <c r="AU199" s="253" t="s">
        <v>81</v>
      </c>
      <c r="AV199" s="14" t="s">
        <v>81</v>
      </c>
      <c r="AW199" s="14" t="s">
        <v>33</v>
      </c>
      <c r="AX199" s="14" t="s">
        <v>72</v>
      </c>
      <c r="AY199" s="253" t="s">
        <v>130</v>
      </c>
    </row>
    <row r="200" s="14" customFormat="1">
      <c r="A200" s="14"/>
      <c r="B200" s="243"/>
      <c r="C200" s="244"/>
      <c r="D200" s="234" t="s">
        <v>141</v>
      </c>
      <c r="E200" s="245" t="s">
        <v>19</v>
      </c>
      <c r="F200" s="246" t="s">
        <v>225</v>
      </c>
      <c r="G200" s="244"/>
      <c r="H200" s="247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141</v>
      </c>
      <c r="AU200" s="253" t="s">
        <v>81</v>
      </c>
      <c r="AV200" s="14" t="s">
        <v>81</v>
      </c>
      <c r="AW200" s="14" t="s">
        <v>33</v>
      </c>
      <c r="AX200" s="14" t="s">
        <v>72</v>
      </c>
      <c r="AY200" s="253" t="s">
        <v>130</v>
      </c>
    </row>
    <row r="201" s="14" customFormat="1">
      <c r="A201" s="14"/>
      <c r="B201" s="243"/>
      <c r="C201" s="244"/>
      <c r="D201" s="234" t="s">
        <v>141</v>
      </c>
      <c r="E201" s="245" t="s">
        <v>19</v>
      </c>
      <c r="F201" s="246" t="s">
        <v>226</v>
      </c>
      <c r="G201" s="244"/>
      <c r="H201" s="247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141</v>
      </c>
      <c r="AU201" s="253" t="s">
        <v>81</v>
      </c>
      <c r="AV201" s="14" t="s">
        <v>81</v>
      </c>
      <c r="AW201" s="14" t="s">
        <v>33</v>
      </c>
      <c r="AX201" s="14" t="s">
        <v>72</v>
      </c>
      <c r="AY201" s="253" t="s">
        <v>130</v>
      </c>
    </row>
    <row r="202" s="14" customFormat="1">
      <c r="A202" s="14"/>
      <c r="B202" s="243"/>
      <c r="C202" s="244"/>
      <c r="D202" s="234" t="s">
        <v>141</v>
      </c>
      <c r="E202" s="245" t="s">
        <v>19</v>
      </c>
      <c r="F202" s="246" t="s">
        <v>227</v>
      </c>
      <c r="G202" s="244"/>
      <c r="H202" s="247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141</v>
      </c>
      <c r="AU202" s="253" t="s">
        <v>81</v>
      </c>
      <c r="AV202" s="14" t="s">
        <v>81</v>
      </c>
      <c r="AW202" s="14" t="s">
        <v>33</v>
      </c>
      <c r="AX202" s="14" t="s">
        <v>72</v>
      </c>
      <c r="AY202" s="253" t="s">
        <v>130</v>
      </c>
    </row>
    <row r="203" s="16" customFormat="1">
      <c r="A203" s="16"/>
      <c r="B203" s="265"/>
      <c r="C203" s="266"/>
      <c r="D203" s="234" t="s">
        <v>141</v>
      </c>
      <c r="E203" s="267" t="s">
        <v>19</v>
      </c>
      <c r="F203" s="268" t="s">
        <v>228</v>
      </c>
      <c r="G203" s="266"/>
      <c r="H203" s="269">
        <v>7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5" t="s">
        <v>141</v>
      </c>
      <c r="AU203" s="275" t="s">
        <v>81</v>
      </c>
      <c r="AV203" s="16" t="s">
        <v>150</v>
      </c>
      <c r="AW203" s="16" t="s">
        <v>33</v>
      </c>
      <c r="AX203" s="16" t="s">
        <v>72</v>
      </c>
      <c r="AY203" s="275" t="s">
        <v>130</v>
      </c>
    </row>
    <row r="204" s="13" customFormat="1">
      <c r="A204" s="13"/>
      <c r="B204" s="232"/>
      <c r="C204" s="233"/>
      <c r="D204" s="234" t="s">
        <v>141</v>
      </c>
      <c r="E204" s="235" t="s">
        <v>19</v>
      </c>
      <c r="F204" s="236" t="s">
        <v>263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141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130</v>
      </c>
    </row>
    <row r="205" s="14" customFormat="1">
      <c r="A205" s="14"/>
      <c r="B205" s="243"/>
      <c r="C205" s="244"/>
      <c r="D205" s="234" t="s">
        <v>141</v>
      </c>
      <c r="E205" s="245" t="s">
        <v>19</v>
      </c>
      <c r="F205" s="246" t="s">
        <v>264</v>
      </c>
      <c r="G205" s="244"/>
      <c r="H205" s="247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141</v>
      </c>
      <c r="AU205" s="253" t="s">
        <v>81</v>
      </c>
      <c r="AV205" s="14" t="s">
        <v>81</v>
      </c>
      <c r="AW205" s="14" t="s">
        <v>33</v>
      </c>
      <c r="AX205" s="14" t="s">
        <v>72</v>
      </c>
      <c r="AY205" s="253" t="s">
        <v>130</v>
      </c>
    </row>
    <row r="206" s="14" customFormat="1">
      <c r="A206" s="14"/>
      <c r="B206" s="243"/>
      <c r="C206" s="244"/>
      <c r="D206" s="234" t="s">
        <v>141</v>
      </c>
      <c r="E206" s="245" t="s">
        <v>19</v>
      </c>
      <c r="F206" s="246" t="s">
        <v>220</v>
      </c>
      <c r="G206" s="244"/>
      <c r="H206" s="247">
        <v>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141</v>
      </c>
      <c r="AU206" s="253" t="s">
        <v>81</v>
      </c>
      <c r="AV206" s="14" t="s">
        <v>81</v>
      </c>
      <c r="AW206" s="14" t="s">
        <v>33</v>
      </c>
      <c r="AX206" s="14" t="s">
        <v>72</v>
      </c>
      <c r="AY206" s="253" t="s">
        <v>130</v>
      </c>
    </row>
    <row r="207" s="14" customFormat="1">
      <c r="A207" s="14"/>
      <c r="B207" s="243"/>
      <c r="C207" s="244"/>
      <c r="D207" s="234" t="s">
        <v>141</v>
      </c>
      <c r="E207" s="245" t="s">
        <v>19</v>
      </c>
      <c r="F207" s="246" t="s">
        <v>221</v>
      </c>
      <c r="G207" s="244"/>
      <c r="H207" s="247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141</v>
      </c>
      <c r="AU207" s="253" t="s">
        <v>81</v>
      </c>
      <c r="AV207" s="14" t="s">
        <v>81</v>
      </c>
      <c r="AW207" s="14" t="s">
        <v>33</v>
      </c>
      <c r="AX207" s="14" t="s">
        <v>72</v>
      </c>
      <c r="AY207" s="253" t="s">
        <v>130</v>
      </c>
    </row>
    <row r="208" s="14" customFormat="1">
      <c r="A208" s="14"/>
      <c r="B208" s="243"/>
      <c r="C208" s="244"/>
      <c r="D208" s="234" t="s">
        <v>141</v>
      </c>
      <c r="E208" s="245" t="s">
        <v>19</v>
      </c>
      <c r="F208" s="246" t="s">
        <v>265</v>
      </c>
      <c r="G208" s="244"/>
      <c r="H208" s="247">
        <v>2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141</v>
      </c>
      <c r="AU208" s="253" t="s">
        <v>81</v>
      </c>
      <c r="AV208" s="14" t="s">
        <v>81</v>
      </c>
      <c r="AW208" s="14" t="s">
        <v>33</v>
      </c>
      <c r="AX208" s="14" t="s">
        <v>72</v>
      </c>
      <c r="AY208" s="253" t="s">
        <v>130</v>
      </c>
    </row>
    <row r="209" s="16" customFormat="1">
      <c r="A209" s="16"/>
      <c r="B209" s="265"/>
      <c r="C209" s="266"/>
      <c r="D209" s="234" t="s">
        <v>141</v>
      </c>
      <c r="E209" s="267" t="s">
        <v>19</v>
      </c>
      <c r="F209" s="268" t="s">
        <v>232</v>
      </c>
      <c r="G209" s="266"/>
      <c r="H209" s="269">
        <v>5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5" t="s">
        <v>141</v>
      </c>
      <c r="AU209" s="275" t="s">
        <v>81</v>
      </c>
      <c r="AV209" s="16" t="s">
        <v>150</v>
      </c>
      <c r="AW209" s="16" t="s">
        <v>33</v>
      </c>
      <c r="AX209" s="16" t="s">
        <v>72</v>
      </c>
      <c r="AY209" s="275" t="s">
        <v>130</v>
      </c>
    </row>
    <row r="210" s="15" customFormat="1">
      <c r="A210" s="15"/>
      <c r="B210" s="254"/>
      <c r="C210" s="255"/>
      <c r="D210" s="234" t="s">
        <v>141</v>
      </c>
      <c r="E210" s="256" t="s">
        <v>19</v>
      </c>
      <c r="F210" s="257" t="s">
        <v>144</v>
      </c>
      <c r="G210" s="255"/>
      <c r="H210" s="258">
        <v>12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141</v>
      </c>
      <c r="AU210" s="264" t="s">
        <v>81</v>
      </c>
      <c r="AV210" s="15" t="s">
        <v>137</v>
      </c>
      <c r="AW210" s="15" t="s">
        <v>33</v>
      </c>
      <c r="AX210" s="15" t="s">
        <v>79</v>
      </c>
      <c r="AY210" s="264" t="s">
        <v>130</v>
      </c>
    </row>
    <row r="211" s="2" customFormat="1" ht="21.75" customHeight="1">
      <c r="A211" s="40"/>
      <c r="B211" s="41"/>
      <c r="C211" s="276" t="s">
        <v>266</v>
      </c>
      <c r="D211" s="276" t="s">
        <v>194</v>
      </c>
      <c r="E211" s="277" t="s">
        <v>267</v>
      </c>
      <c r="F211" s="278" t="s">
        <v>268</v>
      </c>
      <c r="G211" s="279" t="s">
        <v>215</v>
      </c>
      <c r="H211" s="280">
        <v>7</v>
      </c>
      <c r="I211" s="281"/>
      <c r="J211" s="282">
        <f>ROUND(I211*H211,2)</f>
        <v>0</v>
      </c>
      <c r="K211" s="278" t="s">
        <v>136</v>
      </c>
      <c r="L211" s="283"/>
      <c r="M211" s="284" t="s">
        <v>19</v>
      </c>
      <c r="N211" s="285" t="s">
        <v>43</v>
      </c>
      <c r="O211" s="86"/>
      <c r="P211" s="223">
        <f>O211*H211</f>
        <v>0</v>
      </c>
      <c r="Q211" s="223">
        <v>0.0064999999999999997</v>
      </c>
      <c r="R211" s="223">
        <f>Q211*H211</f>
        <v>0.045499999999999999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185</v>
      </c>
      <c r="AT211" s="225" t="s">
        <v>194</v>
      </c>
      <c r="AU211" s="225" t="s">
        <v>81</v>
      </c>
      <c r="AY211" s="19" t="s">
        <v>130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137</v>
      </c>
      <c r="BM211" s="225" t="s">
        <v>269</v>
      </c>
    </row>
    <row r="212" s="14" customFormat="1">
      <c r="A212" s="14"/>
      <c r="B212" s="243"/>
      <c r="C212" s="244"/>
      <c r="D212" s="234" t="s">
        <v>141</v>
      </c>
      <c r="E212" s="245" t="s">
        <v>19</v>
      </c>
      <c r="F212" s="246" t="s">
        <v>220</v>
      </c>
      <c r="G212" s="244"/>
      <c r="H212" s="247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141</v>
      </c>
      <c r="AU212" s="253" t="s">
        <v>81</v>
      </c>
      <c r="AV212" s="14" t="s">
        <v>81</v>
      </c>
      <c r="AW212" s="14" t="s">
        <v>33</v>
      </c>
      <c r="AX212" s="14" t="s">
        <v>72</v>
      </c>
      <c r="AY212" s="253" t="s">
        <v>130</v>
      </c>
    </row>
    <row r="213" s="14" customFormat="1">
      <c r="A213" s="14"/>
      <c r="B213" s="243"/>
      <c r="C213" s="244"/>
      <c r="D213" s="234" t="s">
        <v>141</v>
      </c>
      <c r="E213" s="245" t="s">
        <v>19</v>
      </c>
      <c r="F213" s="246" t="s">
        <v>221</v>
      </c>
      <c r="G213" s="244"/>
      <c r="H213" s="247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141</v>
      </c>
      <c r="AU213" s="253" t="s">
        <v>81</v>
      </c>
      <c r="AV213" s="14" t="s">
        <v>81</v>
      </c>
      <c r="AW213" s="14" t="s">
        <v>33</v>
      </c>
      <c r="AX213" s="14" t="s">
        <v>72</v>
      </c>
      <c r="AY213" s="253" t="s">
        <v>130</v>
      </c>
    </row>
    <row r="214" s="14" customFormat="1">
      <c r="A214" s="14"/>
      <c r="B214" s="243"/>
      <c r="C214" s="244"/>
      <c r="D214" s="234" t="s">
        <v>141</v>
      </c>
      <c r="E214" s="245" t="s">
        <v>19</v>
      </c>
      <c r="F214" s="246" t="s">
        <v>222</v>
      </c>
      <c r="G214" s="244"/>
      <c r="H214" s="247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141</v>
      </c>
      <c r="AU214" s="253" t="s">
        <v>81</v>
      </c>
      <c r="AV214" s="14" t="s">
        <v>81</v>
      </c>
      <c r="AW214" s="14" t="s">
        <v>33</v>
      </c>
      <c r="AX214" s="14" t="s">
        <v>72</v>
      </c>
      <c r="AY214" s="253" t="s">
        <v>130</v>
      </c>
    </row>
    <row r="215" s="14" customFormat="1">
      <c r="A215" s="14"/>
      <c r="B215" s="243"/>
      <c r="C215" s="244"/>
      <c r="D215" s="234" t="s">
        <v>141</v>
      </c>
      <c r="E215" s="245" t="s">
        <v>19</v>
      </c>
      <c r="F215" s="246" t="s">
        <v>224</v>
      </c>
      <c r="G215" s="244"/>
      <c r="H215" s="247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81</v>
      </c>
      <c r="AV215" s="14" t="s">
        <v>81</v>
      </c>
      <c r="AW215" s="14" t="s">
        <v>33</v>
      </c>
      <c r="AX215" s="14" t="s">
        <v>72</v>
      </c>
      <c r="AY215" s="253" t="s">
        <v>130</v>
      </c>
    </row>
    <row r="216" s="14" customFormat="1">
      <c r="A216" s="14"/>
      <c r="B216" s="243"/>
      <c r="C216" s="244"/>
      <c r="D216" s="234" t="s">
        <v>141</v>
      </c>
      <c r="E216" s="245" t="s">
        <v>19</v>
      </c>
      <c r="F216" s="246" t="s">
        <v>225</v>
      </c>
      <c r="G216" s="244"/>
      <c r="H216" s="247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141</v>
      </c>
      <c r="AU216" s="253" t="s">
        <v>81</v>
      </c>
      <c r="AV216" s="14" t="s">
        <v>81</v>
      </c>
      <c r="AW216" s="14" t="s">
        <v>33</v>
      </c>
      <c r="AX216" s="14" t="s">
        <v>72</v>
      </c>
      <c r="AY216" s="253" t="s">
        <v>130</v>
      </c>
    </row>
    <row r="217" s="14" customFormat="1">
      <c r="A217" s="14"/>
      <c r="B217" s="243"/>
      <c r="C217" s="244"/>
      <c r="D217" s="234" t="s">
        <v>141</v>
      </c>
      <c r="E217" s="245" t="s">
        <v>19</v>
      </c>
      <c r="F217" s="246" t="s">
        <v>226</v>
      </c>
      <c r="G217" s="244"/>
      <c r="H217" s="247">
        <v>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141</v>
      </c>
      <c r="AU217" s="253" t="s">
        <v>81</v>
      </c>
      <c r="AV217" s="14" t="s">
        <v>81</v>
      </c>
      <c r="AW217" s="14" t="s">
        <v>33</v>
      </c>
      <c r="AX217" s="14" t="s">
        <v>72</v>
      </c>
      <c r="AY217" s="253" t="s">
        <v>130</v>
      </c>
    </row>
    <row r="218" s="14" customFormat="1">
      <c r="A218" s="14"/>
      <c r="B218" s="243"/>
      <c r="C218" s="244"/>
      <c r="D218" s="234" t="s">
        <v>141</v>
      </c>
      <c r="E218" s="245" t="s">
        <v>19</v>
      </c>
      <c r="F218" s="246" t="s">
        <v>227</v>
      </c>
      <c r="G218" s="244"/>
      <c r="H218" s="247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141</v>
      </c>
      <c r="AU218" s="253" t="s">
        <v>81</v>
      </c>
      <c r="AV218" s="14" t="s">
        <v>81</v>
      </c>
      <c r="AW218" s="14" t="s">
        <v>33</v>
      </c>
      <c r="AX218" s="14" t="s">
        <v>72</v>
      </c>
      <c r="AY218" s="253" t="s">
        <v>130</v>
      </c>
    </row>
    <row r="219" s="15" customFormat="1">
      <c r="A219" s="15"/>
      <c r="B219" s="254"/>
      <c r="C219" s="255"/>
      <c r="D219" s="234" t="s">
        <v>141</v>
      </c>
      <c r="E219" s="256" t="s">
        <v>19</v>
      </c>
      <c r="F219" s="257" t="s">
        <v>144</v>
      </c>
      <c r="G219" s="255"/>
      <c r="H219" s="258">
        <v>7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141</v>
      </c>
      <c r="AU219" s="264" t="s">
        <v>81</v>
      </c>
      <c r="AV219" s="15" t="s">
        <v>137</v>
      </c>
      <c r="AW219" s="15" t="s">
        <v>33</v>
      </c>
      <c r="AX219" s="15" t="s">
        <v>79</v>
      </c>
      <c r="AY219" s="264" t="s">
        <v>130</v>
      </c>
    </row>
    <row r="220" s="2" customFormat="1" ht="24.15" customHeight="1">
      <c r="A220" s="40"/>
      <c r="B220" s="41"/>
      <c r="C220" s="276" t="s">
        <v>7</v>
      </c>
      <c r="D220" s="276" t="s">
        <v>194</v>
      </c>
      <c r="E220" s="277" t="s">
        <v>270</v>
      </c>
      <c r="F220" s="278" t="s">
        <v>271</v>
      </c>
      <c r="G220" s="279" t="s">
        <v>135</v>
      </c>
      <c r="H220" s="280">
        <v>8.9610000000000003</v>
      </c>
      <c r="I220" s="281"/>
      <c r="J220" s="282">
        <f>ROUND(I220*H220,2)</f>
        <v>0</v>
      </c>
      <c r="K220" s="278" t="s">
        <v>272</v>
      </c>
      <c r="L220" s="283"/>
      <c r="M220" s="284" t="s">
        <v>19</v>
      </c>
      <c r="N220" s="285" t="s">
        <v>43</v>
      </c>
      <c r="O220" s="86"/>
      <c r="P220" s="223">
        <f>O220*H220</f>
        <v>0</v>
      </c>
      <c r="Q220" s="223">
        <v>0.20999999999999999</v>
      </c>
      <c r="R220" s="223">
        <f>Q220*H220</f>
        <v>1.88181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185</v>
      </c>
      <c r="AT220" s="225" t="s">
        <v>194</v>
      </c>
      <c r="AU220" s="225" t="s">
        <v>81</v>
      </c>
      <c r="AY220" s="19" t="s">
        <v>130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137</v>
      </c>
      <c r="BM220" s="225" t="s">
        <v>273</v>
      </c>
    </row>
    <row r="221" s="14" customFormat="1">
      <c r="A221" s="14"/>
      <c r="B221" s="243"/>
      <c r="C221" s="244"/>
      <c r="D221" s="234" t="s">
        <v>141</v>
      </c>
      <c r="E221" s="244"/>
      <c r="F221" s="246" t="s">
        <v>274</v>
      </c>
      <c r="G221" s="244"/>
      <c r="H221" s="247">
        <v>8.9610000000000003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141</v>
      </c>
      <c r="AU221" s="253" t="s">
        <v>81</v>
      </c>
      <c r="AV221" s="14" t="s">
        <v>81</v>
      </c>
      <c r="AW221" s="14" t="s">
        <v>4</v>
      </c>
      <c r="AX221" s="14" t="s">
        <v>79</v>
      </c>
      <c r="AY221" s="253" t="s">
        <v>130</v>
      </c>
    </row>
    <row r="222" s="2" customFormat="1" ht="49.05" customHeight="1">
      <c r="A222" s="40"/>
      <c r="B222" s="41"/>
      <c r="C222" s="214" t="s">
        <v>275</v>
      </c>
      <c r="D222" s="214" t="s">
        <v>132</v>
      </c>
      <c r="E222" s="215" t="s">
        <v>276</v>
      </c>
      <c r="F222" s="216" t="s">
        <v>277</v>
      </c>
      <c r="G222" s="217" t="s">
        <v>188</v>
      </c>
      <c r="H222" s="218">
        <v>57.32</v>
      </c>
      <c r="I222" s="219"/>
      <c r="J222" s="220">
        <f>ROUND(I222*H222,2)</f>
        <v>0</v>
      </c>
      <c r="K222" s="216" t="s">
        <v>136</v>
      </c>
      <c r="L222" s="46"/>
      <c r="M222" s="221" t="s">
        <v>19</v>
      </c>
      <c r="N222" s="222" t="s">
        <v>43</v>
      </c>
      <c r="O222" s="86"/>
      <c r="P222" s="223">
        <f>O222*H222</f>
        <v>0</v>
      </c>
      <c r="Q222" s="223">
        <v>0.1295</v>
      </c>
      <c r="R222" s="223">
        <f>Q222*H222</f>
        <v>7.4229400000000005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137</v>
      </c>
      <c r="AT222" s="225" t="s">
        <v>132</v>
      </c>
      <c r="AU222" s="225" t="s">
        <v>81</v>
      </c>
      <c r="AY222" s="19" t="s">
        <v>130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79</v>
      </c>
      <c r="BK222" s="226">
        <f>ROUND(I222*H222,2)</f>
        <v>0</v>
      </c>
      <c r="BL222" s="19" t="s">
        <v>137</v>
      </c>
      <c r="BM222" s="225" t="s">
        <v>278</v>
      </c>
    </row>
    <row r="223" s="2" customFormat="1">
      <c r="A223" s="40"/>
      <c r="B223" s="41"/>
      <c r="C223" s="42"/>
      <c r="D223" s="227" t="s">
        <v>139</v>
      </c>
      <c r="E223" s="42"/>
      <c r="F223" s="228" t="s">
        <v>279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139</v>
      </c>
      <c r="AU223" s="19" t="s">
        <v>81</v>
      </c>
    </row>
    <row r="224" s="13" customFormat="1">
      <c r="A224" s="13"/>
      <c r="B224" s="232"/>
      <c r="C224" s="233"/>
      <c r="D224" s="234" t="s">
        <v>141</v>
      </c>
      <c r="E224" s="235" t="s">
        <v>19</v>
      </c>
      <c r="F224" s="236" t="s">
        <v>160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141</v>
      </c>
      <c r="AU224" s="242" t="s">
        <v>81</v>
      </c>
      <c r="AV224" s="13" t="s">
        <v>79</v>
      </c>
      <c r="AW224" s="13" t="s">
        <v>33</v>
      </c>
      <c r="AX224" s="13" t="s">
        <v>72</v>
      </c>
      <c r="AY224" s="242" t="s">
        <v>130</v>
      </c>
    </row>
    <row r="225" s="13" customFormat="1">
      <c r="A225" s="13"/>
      <c r="B225" s="232"/>
      <c r="C225" s="233"/>
      <c r="D225" s="234" t="s">
        <v>141</v>
      </c>
      <c r="E225" s="235" t="s">
        <v>19</v>
      </c>
      <c r="F225" s="236" t="s">
        <v>280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141</v>
      </c>
      <c r="AU225" s="242" t="s">
        <v>81</v>
      </c>
      <c r="AV225" s="13" t="s">
        <v>79</v>
      </c>
      <c r="AW225" s="13" t="s">
        <v>33</v>
      </c>
      <c r="AX225" s="13" t="s">
        <v>72</v>
      </c>
      <c r="AY225" s="242" t="s">
        <v>130</v>
      </c>
    </row>
    <row r="226" s="13" customFormat="1">
      <c r="A226" s="13"/>
      <c r="B226" s="232"/>
      <c r="C226" s="233"/>
      <c r="D226" s="234" t="s">
        <v>141</v>
      </c>
      <c r="E226" s="235" t="s">
        <v>19</v>
      </c>
      <c r="F226" s="236" t="s">
        <v>281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141</v>
      </c>
      <c r="AU226" s="242" t="s">
        <v>81</v>
      </c>
      <c r="AV226" s="13" t="s">
        <v>79</v>
      </c>
      <c r="AW226" s="13" t="s">
        <v>33</v>
      </c>
      <c r="AX226" s="13" t="s">
        <v>72</v>
      </c>
      <c r="AY226" s="242" t="s">
        <v>130</v>
      </c>
    </row>
    <row r="227" s="14" customFormat="1">
      <c r="A227" s="14"/>
      <c r="B227" s="243"/>
      <c r="C227" s="244"/>
      <c r="D227" s="234" t="s">
        <v>141</v>
      </c>
      <c r="E227" s="245" t="s">
        <v>19</v>
      </c>
      <c r="F227" s="246" t="s">
        <v>282</v>
      </c>
      <c r="G227" s="244"/>
      <c r="H227" s="247">
        <v>57.32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141</v>
      </c>
      <c r="AU227" s="253" t="s">
        <v>81</v>
      </c>
      <c r="AV227" s="14" t="s">
        <v>81</v>
      </c>
      <c r="AW227" s="14" t="s">
        <v>33</v>
      </c>
      <c r="AX227" s="14" t="s">
        <v>72</v>
      </c>
      <c r="AY227" s="253" t="s">
        <v>130</v>
      </c>
    </row>
    <row r="228" s="15" customFormat="1">
      <c r="A228" s="15"/>
      <c r="B228" s="254"/>
      <c r="C228" s="255"/>
      <c r="D228" s="234" t="s">
        <v>141</v>
      </c>
      <c r="E228" s="256" t="s">
        <v>19</v>
      </c>
      <c r="F228" s="257" t="s">
        <v>144</v>
      </c>
      <c r="G228" s="255"/>
      <c r="H228" s="258">
        <v>57.32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141</v>
      </c>
      <c r="AU228" s="264" t="s">
        <v>81</v>
      </c>
      <c r="AV228" s="15" t="s">
        <v>137</v>
      </c>
      <c r="AW228" s="15" t="s">
        <v>33</v>
      </c>
      <c r="AX228" s="15" t="s">
        <v>79</v>
      </c>
      <c r="AY228" s="264" t="s">
        <v>130</v>
      </c>
    </row>
    <row r="229" s="2" customFormat="1" ht="16.5" customHeight="1">
      <c r="A229" s="40"/>
      <c r="B229" s="41"/>
      <c r="C229" s="276" t="s">
        <v>283</v>
      </c>
      <c r="D229" s="276" t="s">
        <v>194</v>
      </c>
      <c r="E229" s="277" t="s">
        <v>284</v>
      </c>
      <c r="F229" s="278" t="s">
        <v>285</v>
      </c>
      <c r="G229" s="279" t="s">
        <v>188</v>
      </c>
      <c r="H229" s="280">
        <v>46.756999999999998</v>
      </c>
      <c r="I229" s="281"/>
      <c r="J229" s="282">
        <f>ROUND(I229*H229,2)</f>
        <v>0</v>
      </c>
      <c r="K229" s="278" t="s">
        <v>136</v>
      </c>
      <c r="L229" s="283"/>
      <c r="M229" s="284" t="s">
        <v>19</v>
      </c>
      <c r="N229" s="285" t="s">
        <v>43</v>
      </c>
      <c r="O229" s="86"/>
      <c r="P229" s="223">
        <f>O229*H229</f>
        <v>0</v>
      </c>
      <c r="Q229" s="223">
        <v>0.056120000000000003</v>
      </c>
      <c r="R229" s="223">
        <f>Q229*H229</f>
        <v>2.6240028400000002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185</v>
      </c>
      <c r="AT229" s="225" t="s">
        <v>194</v>
      </c>
      <c r="AU229" s="225" t="s">
        <v>81</v>
      </c>
      <c r="AY229" s="19" t="s">
        <v>130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137</v>
      </c>
      <c r="BM229" s="225" t="s">
        <v>286</v>
      </c>
    </row>
    <row r="230" s="14" customFormat="1">
      <c r="A230" s="14"/>
      <c r="B230" s="243"/>
      <c r="C230" s="244"/>
      <c r="D230" s="234" t="s">
        <v>141</v>
      </c>
      <c r="E230" s="245" t="s">
        <v>19</v>
      </c>
      <c r="F230" s="246" t="s">
        <v>287</v>
      </c>
      <c r="G230" s="244"/>
      <c r="H230" s="247">
        <v>45.840000000000003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141</v>
      </c>
      <c r="AU230" s="253" t="s">
        <v>81</v>
      </c>
      <c r="AV230" s="14" t="s">
        <v>81</v>
      </c>
      <c r="AW230" s="14" t="s">
        <v>33</v>
      </c>
      <c r="AX230" s="14" t="s">
        <v>79</v>
      </c>
      <c r="AY230" s="253" t="s">
        <v>130</v>
      </c>
    </row>
    <row r="231" s="14" customFormat="1">
      <c r="A231" s="14"/>
      <c r="B231" s="243"/>
      <c r="C231" s="244"/>
      <c r="D231" s="234" t="s">
        <v>141</v>
      </c>
      <c r="E231" s="244"/>
      <c r="F231" s="246" t="s">
        <v>288</v>
      </c>
      <c r="G231" s="244"/>
      <c r="H231" s="247">
        <v>46.756999999999998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141</v>
      </c>
      <c r="AU231" s="253" t="s">
        <v>81</v>
      </c>
      <c r="AV231" s="14" t="s">
        <v>81</v>
      </c>
      <c r="AW231" s="14" t="s">
        <v>4</v>
      </c>
      <c r="AX231" s="14" t="s">
        <v>79</v>
      </c>
      <c r="AY231" s="253" t="s">
        <v>130</v>
      </c>
    </row>
    <row r="232" s="2" customFormat="1" ht="16.5" customHeight="1">
      <c r="A232" s="40"/>
      <c r="B232" s="41"/>
      <c r="C232" s="276" t="s">
        <v>289</v>
      </c>
      <c r="D232" s="276" t="s">
        <v>194</v>
      </c>
      <c r="E232" s="277" t="s">
        <v>290</v>
      </c>
      <c r="F232" s="278" t="s">
        <v>291</v>
      </c>
      <c r="G232" s="279" t="s">
        <v>188</v>
      </c>
      <c r="H232" s="280">
        <v>11.693</v>
      </c>
      <c r="I232" s="281"/>
      <c r="J232" s="282">
        <f>ROUND(I232*H232,2)</f>
        <v>0</v>
      </c>
      <c r="K232" s="278" t="s">
        <v>136</v>
      </c>
      <c r="L232" s="283"/>
      <c r="M232" s="284" t="s">
        <v>19</v>
      </c>
      <c r="N232" s="285" t="s">
        <v>43</v>
      </c>
      <c r="O232" s="86"/>
      <c r="P232" s="223">
        <f>O232*H232</f>
        <v>0</v>
      </c>
      <c r="Q232" s="223">
        <v>0.0258</v>
      </c>
      <c r="R232" s="223">
        <f>Q232*H232</f>
        <v>0.30167939999999999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185</v>
      </c>
      <c r="AT232" s="225" t="s">
        <v>194</v>
      </c>
      <c r="AU232" s="225" t="s">
        <v>81</v>
      </c>
      <c r="AY232" s="19" t="s">
        <v>130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137</v>
      </c>
      <c r="BM232" s="225" t="s">
        <v>292</v>
      </c>
    </row>
    <row r="233" s="14" customFormat="1">
      <c r="A233" s="14"/>
      <c r="B233" s="243"/>
      <c r="C233" s="244"/>
      <c r="D233" s="234" t="s">
        <v>141</v>
      </c>
      <c r="E233" s="245" t="s">
        <v>19</v>
      </c>
      <c r="F233" s="246" t="s">
        <v>293</v>
      </c>
      <c r="G233" s="244"/>
      <c r="H233" s="247">
        <v>11.464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141</v>
      </c>
      <c r="AU233" s="253" t="s">
        <v>81</v>
      </c>
      <c r="AV233" s="14" t="s">
        <v>81</v>
      </c>
      <c r="AW233" s="14" t="s">
        <v>33</v>
      </c>
      <c r="AX233" s="14" t="s">
        <v>79</v>
      </c>
      <c r="AY233" s="253" t="s">
        <v>130</v>
      </c>
    </row>
    <row r="234" s="14" customFormat="1">
      <c r="A234" s="14"/>
      <c r="B234" s="243"/>
      <c r="C234" s="244"/>
      <c r="D234" s="234" t="s">
        <v>141</v>
      </c>
      <c r="E234" s="244"/>
      <c r="F234" s="246" t="s">
        <v>294</v>
      </c>
      <c r="G234" s="244"/>
      <c r="H234" s="247">
        <v>11.693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141</v>
      </c>
      <c r="AU234" s="253" t="s">
        <v>81</v>
      </c>
      <c r="AV234" s="14" t="s">
        <v>81</v>
      </c>
      <c r="AW234" s="14" t="s">
        <v>4</v>
      </c>
      <c r="AX234" s="14" t="s">
        <v>79</v>
      </c>
      <c r="AY234" s="253" t="s">
        <v>130</v>
      </c>
    </row>
    <row r="235" s="2" customFormat="1" ht="55.5" customHeight="1">
      <c r="A235" s="40"/>
      <c r="B235" s="41"/>
      <c r="C235" s="214" t="s">
        <v>295</v>
      </c>
      <c r="D235" s="214" t="s">
        <v>132</v>
      </c>
      <c r="E235" s="215" t="s">
        <v>296</v>
      </c>
      <c r="F235" s="216" t="s">
        <v>297</v>
      </c>
      <c r="G235" s="217" t="s">
        <v>188</v>
      </c>
      <c r="H235" s="218">
        <v>17</v>
      </c>
      <c r="I235" s="219"/>
      <c r="J235" s="220">
        <f>ROUND(I235*H235,2)</f>
        <v>0</v>
      </c>
      <c r="K235" s="216" t="s">
        <v>136</v>
      </c>
      <c r="L235" s="46"/>
      <c r="M235" s="221" t="s">
        <v>19</v>
      </c>
      <c r="N235" s="222" t="s">
        <v>43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137</v>
      </c>
      <c r="AT235" s="225" t="s">
        <v>132</v>
      </c>
      <c r="AU235" s="225" t="s">
        <v>81</v>
      </c>
      <c r="AY235" s="19" t="s">
        <v>130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137</v>
      </c>
      <c r="BM235" s="225" t="s">
        <v>298</v>
      </c>
    </row>
    <row r="236" s="2" customFormat="1">
      <c r="A236" s="40"/>
      <c r="B236" s="41"/>
      <c r="C236" s="42"/>
      <c r="D236" s="227" t="s">
        <v>139</v>
      </c>
      <c r="E236" s="42"/>
      <c r="F236" s="228" t="s">
        <v>299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139</v>
      </c>
      <c r="AU236" s="19" t="s">
        <v>81</v>
      </c>
    </row>
    <row r="237" s="13" customFormat="1">
      <c r="A237" s="13"/>
      <c r="B237" s="232"/>
      <c r="C237" s="233"/>
      <c r="D237" s="234" t="s">
        <v>141</v>
      </c>
      <c r="E237" s="235" t="s">
        <v>19</v>
      </c>
      <c r="F237" s="236" t="s">
        <v>160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141</v>
      </c>
      <c r="AU237" s="242" t="s">
        <v>81</v>
      </c>
      <c r="AV237" s="13" t="s">
        <v>79</v>
      </c>
      <c r="AW237" s="13" t="s">
        <v>33</v>
      </c>
      <c r="AX237" s="13" t="s">
        <v>72</v>
      </c>
      <c r="AY237" s="242" t="s">
        <v>130</v>
      </c>
    </row>
    <row r="238" s="13" customFormat="1">
      <c r="A238" s="13"/>
      <c r="B238" s="232"/>
      <c r="C238" s="233"/>
      <c r="D238" s="234" t="s">
        <v>141</v>
      </c>
      <c r="E238" s="235" t="s">
        <v>19</v>
      </c>
      <c r="F238" s="236" t="s">
        <v>280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141</v>
      </c>
      <c r="AU238" s="242" t="s">
        <v>81</v>
      </c>
      <c r="AV238" s="13" t="s">
        <v>79</v>
      </c>
      <c r="AW238" s="13" t="s">
        <v>33</v>
      </c>
      <c r="AX238" s="13" t="s">
        <v>72</v>
      </c>
      <c r="AY238" s="242" t="s">
        <v>130</v>
      </c>
    </row>
    <row r="239" s="13" customFormat="1">
      <c r="A239" s="13"/>
      <c r="B239" s="232"/>
      <c r="C239" s="233"/>
      <c r="D239" s="234" t="s">
        <v>141</v>
      </c>
      <c r="E239" s="235" t="s">
        <v>19</v>
      </c>
      <c r="F239" s="236" t="s">
        <v>300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141</v>
      </c>
      <c r="AU239" s="242" t="s">
        <v>81</v>
      </c>
      <c r="AV239" s="13" t="s">
        <v>79</v>
      </c>
      <c r="AW239" s="13" t="s">
        <v>33</v>
      </c>
      <c r="AX239" s="13" t="s">
        <v>72</v>
      </c>
      <c r="AY239" s="242" t="s">
        <v>130</v>
      </c>
    </row>
    <row r="240" s="14" customFormat="1">
      <c r="A240" s="14"/>
      <c r="B240" s="243"/>
      <c r="C240" s="244"/>
      <c r="D240" s="234" t="s">
        <v>141</v>
      </c>
      <c r="E240" s="245" t="s">
        <v>19</v>
      </c>
      <c r="F240" s="246" t="s">
        <v>301</v>
      </c>
      <c r="G240" s="244"/>
      <c r="H240" s="247">
        <v>17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141</v>
      </c>
      <c r="AU240" s="253" t="s">
        <v>81</v>
      </c>
      <c r="AV240" s="14" t="s">
        <v>81</v>
      </c>
      <c r="AW240" s="14" t="s">
        <v>33</v>
      </c>
      <c r="AX240" s="14" t="s">
        <v>72</v>
      </c>
      <c r="AY240" s="253" t="s">
        <v>130</v>
      </c>
    </row>
    <row r="241" s="15" customFormat="1">
      <c r="A241" s="15"/>
      <c r="B241" s="254"/>
      <c r="C241" s="255"/>
      <c r="D241" s="234" t="s">
        <v>141</v>
      </c>
      <c r="E241" s="256" t="s">
        <v>19</v>
      </c>
      <c r="F241" s="257" t="s">
        <v>144</v>
      </c>
      <c r="G241" s="255"/>
      <c r="H241" s="258">
        <v>17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141</v>
      </c>
      <c r="AU241" s="264" t="s">
        <v>81</v>
      </c>
      <c r="AV241" s="15" t="s">
        <v>137</v>
      </c>
      <c r="AW241" s="15" t="s">
        <v>33</v>
      </c>
      <c r="AX241" s="15" t="s">
        <v>79</v>
      </c>
      <c r="AY241" s="264" t="s">
        <v>130</v>
      </c>
    </row>
    <row r="242" s="2" customFormat="1" ht="55.5" customHeight="1">
      <c r="A242" s="40"/>
      <c r="B242" s="41"/>
      <c r="C242" s="214" t="s">
        <v>302</v>
      </c>
      <c r="D242" s="214" t="s">
        <v>132</v>
      </c>
      <c r="E242" s="215" t="s">
        <v>303</v>
      </c>
      <c r="F242" s="216" t="s">
        <v>304</v>
      </c>
      <c r="G242" s="217" t="s">
        <v>215</v>
      </c>
      <c r="H242" s="218">
        <v>5</v>
      </c>
      <c r="I242" s="219"/>
      <c r="J242" s="220">
        <f>ROUND(I242*H242,2)</f>
        <v>0</v>
      </c>
      <c r="K242" s="216" t="s">
        <v>136</v>
      </c>
      <c r="L242" s="46"/>
      <c r="M242" s="221" t="s">
        <v>19</v>
      </c>
      <c r="N242" s="222" t="s">
        <v>43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0.082000000000000003</v>
      </c>
      <c r="T242" s="224">
        <f>S242*H242</f>
        <v>0.41000000000000003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137</v>
      </c>
      <c r="AT242" s="225" t="s">
        <v>132</v>
      </c>
      <c r="AU242" s="225" t="s">
        <v>81</v>
      </c>
      <c r="AY242" s="19" t="s">
        <v>130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137</v>
      </c>
      <c r="BM242" s="225" t="s">
        <v>305</v>
      </c>
    </row>
    <row r="243" s="2" customFormat="1">
      <c r="A243" s="40"/>
      <c r="B243" s="41"/>
      <c r="C243" s="42"/>
      <c r="D243" s="227" t="s">
        <v>139</v>
      </c>
      <c r="E243" s="42"/>
      <c r="F243" s="228" t="s">
        <v>306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139</v>
      </c>
      <c r="AU243" s="19" t="s">
        <v>81</v>
      </c>
    </row>
    <row r="244" s="13" customFormat="1">
      <c r="A244" s="13"/>
      <c r="B244" s="232"/>
      <c r="C244" s="233"/>
      <c r="D244" s="234" t="s">
        <v>141</v>
      </c>
      <c r="E244" s="235" t="s">
        <v>19</v>
      </c>
      <c r="F244" s="236" t="s">
        <v>160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141</v>
      </c>
      <c r="AU244" s="242" t="s">
        <v>81</v>
      </c>
      <c r="AV244" s="13" t="s">
        <v>79</v>
      </c>
      <c r="AW244" s="13" t="s">
        <v>33</v>
      </c>
      <c r="AX244" s="13" t="s">
        <v>72</v>
      </c>
      <c r="AY244" s="242" t="s">
        <v>130</v>
      </c>
    </row>
    <row r="245" s="13" customFormat="1">
      <c r="A245" s="13"/>
      <c r="B245" s="232"/>
      <c r="C245" s="233"/>
      <c r="D245" s="234" t="s">
        <v>141</v>
      </c>
      <c r="E245" s="235" t="s">
        <v>19</v>
      </c>
      <c r="F245" s="236" t="s">
        <v>218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141</v>
      </c>
      <c r="AU245" s="242" t="s">
        <v>81</v>
      </c>
      <c r="AV245" s="13" t="s">
        <v>79</v>
      </c>
      <c r="AW245" s="13" t="s">
        <v>33</v>
      </c>
      <c r="AX245" s="13" t="s">
        <v>72</v>
      </c>
      <c r="AY245" s="242" t="s">
        <v>130</v>
      </c>
    </row>
    <row r="246" s="13" customFormat="1">
      <c r="A246" s="13"/>
      <c r="B246" s="232"/>
      <c r="C246" s="233"/>
      <c r="D246" s="234" t="s">
        <v>141</v>
      </c>
      <c r="E246" s="235" t="s">
        <v>19</v>
      </c>
      <c r="F246" s="236" t="s">
        <v>263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141</v>
      </c>
      <c r="AU246" s="242" t="s">
        <v>81</v>
      </c>
      <c r="AV246" s="13" t="s">
        <v>79</v>
      </c>
      <c r="AW246" s="13" t="s">
        <v>33</v>
      </c>
      <c r="AX246" s="13" t="s">
        <v>72</v>
      </c>
      <c r="AY246" s="242" t="s">
        <v>130</v>
      </c>
    </row>
    <row r="247" s="14" customFormat="1">
      <c r="A247" s="14"/>
      <c r="B247" s="243"/>
      <c r="C247" s="244"/>
      <c r="D247" s="234" t="s">
        <v>141</v>
      </c>
      <c r="E247" s="245" t="s">
        <v>19</v>
      </c>
      <c r="F247" s="246" t="s">
        <v>264</v>
      </c>
      <c r="G247" s="244"/>
      <c r="H247" s="247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141</v>
      </c>
      <c r="AU247" s="253" t="s">
        <v>81</v>
      </c>
      <c r="AV247" s="14" t="s">
        <v>81</v>
      </c>
      <c r="AW247" s="14" t="s">
        <v>33</v>
      </c>
      <c r="AX247" s="14" t="s">
        <v>72</v>
      </c>
      <c r="AY247" s="253" t="s">
        <v>130</v>
      </c>
    </row>
    <row r="248" s="14" customFormat="1">
      <c r="A248" s="14"/>
      <c r="B248" s="243"/>
      <c r="C248" s="244"/>
      <c r="D248" s="234" t="s">
        <v>141</v>
      </c>
      <c r="E248" s="245" t="s">
        <v>19</v>
      </c>
      <c r="F248" s="246" t="s">
        <v>220</v>
      </c>
      <c r="G248" s="244"/>
      <c r="H248" s="247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141</v>
      </c>
      <c r="AU248" s="253" t="s">
        <v>81</v>
      </c>
      <c r="AV248" s="14" t="s">
        <v>81</v>
      </c>
      <c r="AW248" s="14" t="s">
        <v>33</v>
      </c>
      <c r="AX248" s="14" t="s">
        <v>72</v>
      </c>
      <c r="AY248" s="253" t="s">
        <v>130</v>
      </c>
    </row>
    <row r="249" s="14" customFormat="1">
      <c r="A249" s="14"/>
      <c r="B249" s="243"/>
      <c r="C249" s="244"/>
      <c r="D249" s="234" t="s">
        <v>141</v>
      </c>
      <c r="E249" s="245" t="s">
        <v>19</v>
      </c>
      <c r="F249" s="246" t="s">
        <v>221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141</v>
      </c>
      <c r="AU249" s="253" t="s">
        <v>81</v>
      </c>
      <c r="AV249" s="14" t="s">
        <v>81</v>
      </c>
      <c r="AW249" s="14" t="s">
        <v>33</v>
      </c>
      <c r="AX249" s="14" t="s">
        <v>72</v>
      </c>
      <c r="AY249" s="253" t="s">
        <v>130</v>
      </c>
    </row>
    <row r="250" s="14" customFormat="1">
      <c r="A250" s="14"/>
      <c r="B250" s="243"/>
      <c r="C250" s="244"/>
      <c r="D250" s="234" t="s">
        <v>141</v>
      </c>
      <c r="E250" s="245" t="s">
        <v>19</v>
      </c>
      <c r="F250" s="246" t="s">
        <v>265</v>
      </c>
      <c r="G250" s="244"/>
      <c r="H250" s="247">
        <v>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141</v>
      </c>
      <c r="AU250" s="253" t="s">
        <v>81</v>
      </c>
      <c r="AV250" s="14" t="s">
        <v>81</v>
      </c>
      <c r="AW250" s="14" t="s">
        <v>33</v>
      </c>
      <c r="AX250" s="14" t="s">
        <v>72</v>
      </c>
      <c r="AY250" s="253" t="s">
        <v>130</v>
      </c>
    </row>
    <row r="251" s="16" customFormat="1">
      <c r="A251" s="16"/>
      <c r="B251" s="265"/>
      <c r="C251" s="266"/>
      <c r="D251" s="234" t="s">
        <v>141</v>
      </c>
      <c r="E251" s="267" t="s">
        <v>19</v>
      </c>
      <c r="F251" s="268" t="s">
        <v>232</v>
      </c>
      <c r="G251" s="266"/>
      <c r="H251" s="269">
        <v>5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75" t="s">
        <v>141</v>
      </c>
      <c r="AU251" s="275" t="s">
        <v>81</v>
      </c>
      <c r="AV251" s="16" t="s">
        <v>150</v>
      </c>
      <c r="AW251" s="16" t="s">
        <v>33</v>
      </c>
      <c r="AX251" s="16" t="s">
        <v>72</v>
      </c>
      <c r="AY251" s="275" t="s">
        <v>130</v>
      </c>
    </row>
    <row r="252" s="15" customFormat="1">
      <c r="A252" s="15"/>
      <c r="B252" s="254"/>
      <c r="C252" s="255"/>
      <c r="D252" s="234" t="s">
        <v>141</v>
      </c>
      <c r="E252" s="256" t="s">
        <v>19</v>
      </c>
      <c r="F252" s="257" t="s">
        <v>144</v>
      </c>
      <c r="G252" s="255"/>
      <c r="H252" s="258">
        <v>5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141</v>
      </c>
      <c r="AU252" s="264" t="s">
        <v>81</v>
      </c>
      <c r="AV252" s="15" t="s">
        <v>137</v>
      </c>
      <c r="AW252" s="15" t="s">
        <v>33</v>
      </c>
      <c r="AX252" s="15" t="s">
        <v>79</v>
      </c>
      <c r="AY252" s="264" t="s">
        <v>130</v>
      </c>
    </row>
    <row r="253" s="2" customFormat="1" ht="55.5" customHeight="1">
      <c r="A253" s="40"/>
      <c r="B253" s="41"/>
      <c r="C253" s="214" t="s">
        <v>307</v>
      </c>
      <c r="D253" s="214" t="s">
        <v>132</v>
      </c>
      <c r="E253" s="215" t="s">
        <v>308</v>
      </c>
      <c r="F253" s="216" t="s">
        <v>309</v>
      </c>
      <c r="G253" s="217" t="s">
        <v>215</v>
      </c>
      <c r="H253" s="218">
        <v>4</v>
      </c>
      <c r="I253" s="219"/>
      <c r="J253" s="220">
        <f>ROUND(I253*H253,2)</f>
        <v>0</v>
      </c>
      <c r="K253" s="216" t="s">
        <v>136</v>
      </c>
      <c r="L253" s="46"/>
      <c r="M253" s="221" t="s">
        <v>19</v>
      </c>
      <c r="N253" s="222" t="s">
        <v>43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0.0040000000000000001</v>
      </c>
      <c r="T253" s="224">
        <f>S253*H253</f>
        <v>0.016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137</v>
      </c>
      <c r="AT253" s="225" t="s">
        <v>132</v>
      </c>
      <c r="AU253" s="225" t="s">
        <v>81</v>
      </c>
      <c r="AY253" s="19" t="s">
        <v>130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137</v>
      </c>
      <c r="BM253" s="225" t="s">
        <v>310</v>
      </c>
    </row>
    <row r="254" s="2" customFormat="1">
      <c r="A254" s="40"/>
      <c r="B254" s="41"/>
      <c r="C254" s="42"/>
      <c r="D254" s="227" t="s">
        <v>139</v>
      </c>
      <c r="E254" s="42"/>
      <c r="F254" s="228" t="s">
        <v>311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139</v>
      </c>
      <c r="AU254" s="19" t="s">
        <v>81</v>
      </c>
    </row>
    <row r="255" s="13" customFormat="1">
      <c r="A255" s="13"/>
      <c r="B255" s="232"/>
      <c r="C255" s="233"/>
      <c r="D255" s="234" t="s">
        <v>141</v>
      </c>
      <c r="E255" s="235" t="s">
        <v>19</v>
      </c>
      <c r="F255" s="236" t="s">
        <v>160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141</v>
      </c>
      <c r="AU255" s="242" t="s">
        <v>81</v>
      </c>
      <c r="AV255" s="13" t="s">
        <v>79</v>
      </c>
      <c r="AW255" s="13" t="s">
        <v>33</v>
      </c>
      <c r="AX255" s="13" t="s">
        <v>72</v>
      </c>
      <c r="AY255" s="242" t="s">
        <v>130</v>
      </c>
    </row>
    <row r="256" s="13" customFormat="1">
      <c r="A256" s="13"/>
      <c r="B256" s="232"/>
      <c r="C256" s="233"/>
      <c r="D256" s="234" t="s">
        <v>141</v>
      </c>
      <c r="E256" s="235" t="s">
        <v>19</v>
      </c>
      <c r="F256" s="236" t="s">
        <v>218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141</v>
      </c>
      <c r="AU256" s="242" t="s">
        <v>81</v>
      </c>
      <c r="AV256" s="13" t="s">
        <v>79</v>
      </c>
      <c r="AW256" s="13" t="s">
        <v>33</v>
      </c>
      <c r="AX256" s="13" t="s">
        <v>72</v>
      </c>
      <c r="AY256" s="242" t="s">
        <v>130</v>
      </c>
    </row>
    <row r="257" s="13" customFormat="1">
      <c r="A257" s="13"/>
      <c r="B257" s="232"/>
      <c r="C257" s="233"/>
      <c r="D257" s="234" t="s">
        <v>141</v>
      </c>
      <c r="E257" s="235" t="s">
        <v>19</v>
      </c>
      <c r="F257" s="236" t="s">
        <v>229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141</v>
      </c>
      <c r="AU257" s="242" t="s">
        <v>81</v>
      </c>
      <c r="AV257" s="13" t="s">
        <v>79</v>
      </c>
      <c r="AW257" s="13" t="s">
        <v>33</v>
      </c>
      <c r="AX257" s="13" t="s">
        <v>72</v>
      </c>
      <c r="AY257" s="242" t="s">
        <v>130</v>
      </c>
    </row>
    <row r="258" s="14" customFormat="1">
      <c r="A258" s="14"/>
      <c r="B258" s="243"/>
      <c r="C258" s="244"/>
      <c r="D258" s="234" t="s">
        <v>141</v>
      </c>
      <c r="E258" s="245" t="s">
        <v>19</v>
      </c>
      <c r="F258" s="246" t="s">
        <v>230</v>
      </c>
      <c r="G258" s="244"/>
      <c r="H258" s="247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81</v>
      </c>
      <c r="AV258" s="14" t="s">
        <v>81</v>
      </c>
      <c r="AW258" s="14" t="s">
        <v>33</v>
      </c>
      <c r="AX258" s="14" t="s">
        <v>72</v>
      </c>
      <c r="AY258" s="253" t="s">
        <v>130</v>
      </c>
    </row>
    <row r="259" s="14" customFormat="1">
      <c r="A259" s="14"/>
      <c r="B259" s="243"/>
      <c r="C259" s="244"/>
      <c r="D259" s="234" t="s">
        <v>141</v>
      </c>
      <c r="E259" s="245" t="s">
        <v>19</v>
      </c>
      <c r="F259" s="246" t="s">
        <v>231</v>
      </c>
      <c r="G259" s="244"/>
      <c r="H259" s="247">
        <v>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141</v>
      </c>
      <c r="AU259" s="253" t="s">
        <v>81</v>
      </c>
      <c r="AV259" s="14" t="s">
        <v>81</v>
      </c>
      <c r="AW259" s="14" t="s">
        <v>33</v>
      </c>
      <c r="AX259" s="14" t="s">
        <v>72</v>
      </c>
      <c r="AY259" s="253" t="s">
        <v>130</v>
      </c>
    </row>
    <row r="260" s="14" customFormat="1">
      <c r="A260" s="14"/>
      <c r="B260" s="243"/>
      <c r="C260" s="244"/>
      <c r="D260" s="234" t="s">
        <v>141</v>
      </c>
      <c r="E260" s="245" t="s">
        <v>19</v>
      </c>
      <c r="F260" s="246" t="s">
        <v>220</v>
      </c>
      <c r="G260" s="244"/>
      <c r="H260" s="247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141</v>
      </c>
      <c r="AU260" s="253" t="s">
        <v>81</v>
      </c>
      <c r="AV260" s="14" t="s">
        <v>81</v>
      </c>
      <c r="AW260" s="14" t="s">
        <v>33</v>
      </c>
      <c r="AX260" s="14" t="s">
        <v>72</v>
      </c>
      <c r="AY260" s="253" t="s">
        <v>130</v>
      </c>
    </row>
    <row r="261" s="14" customFormat="1">
      <c r="A261" s="14"/>
      <c r="B261" s="243"/>
      <c r="C261" s="244"/>
      <c r="D261" s="234" t="s">
        <v>141</v>
      </c>
      <c r="E261" s="245" t="s">
        <v>19</v>
      </c>
      <c r="F261" s="246" t="s">
        <v>221</v>
      </c>
      <c r="G261" s="244"/>
      <c r="H261" s="247">
        <v>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141</v>
      </c>
      <c r="AU261" s="253" t="s">
        <v>81</v>
      </c>
      <c r="AV261" s="14" t="s">
        <v>81</v>
      </c>
      <c r="AW261" s="14" t="s">
        <v>33</v>
      </c>
      <c r="AX261" s="14" t="s">
        <v>72</v>
      </c>
      <c r="AY261" s="253" t="s">
        <v>130</v>
      </c>
    </row>
    <row r="262" s="16" customFormat="1">
      <c r="A262" s="16"/>
      <c r="B262" s="265"/>
      <c r="C262" s="266"/>
      <c r="D262" s="234" t="s">
        <v>141</v>
      </c>
      <c r="E262" s="267" t="s">
        <v>19</v>
      </c>
      <c r="F262" s="268" t="s">
        <v>232</v>
      </c>
      <c r="G262" s="266"/>
      <c r="H262" s="269">
        <v>4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5" t="s">
        <v>141</v>
      </c>
      <c r="AU262" s="275" t="s">
        <v>81</v>
      </c>
      <c r="AV262" s="16" t="s">
        <v>150</v>
      </c>
      <c r="AW262" s="16" t="s">
        <v>33</v>
      </c>
      <c r="AX262" s="16" t="s">
        <v>72</v>
      </c>
      <c r="AY262" s="275" t="s">
        <v>130</v>
      </c>
    </row>
    <row r="263" s="15" customFormat="1">
      <c r="A263" s="15"/>
      <c r="B263" s="254"/>
      <c r="C263" s="255"/>
      <c r="D263" s="234" t="s">
        <v>141</v>
      </c>
      <c r="E263" s="256" t="s">
        <v>19</v>
      </c>
      <c r="F263" s="257" t="s">
        <v>144</v>
      </c>
      <c r="G263" s="255"/>
      <c r="H263" s="258">
        <v>4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141</v>
      </c>
      <c r="AU263" s="264" t="s">
        <v>81</v>
      </c>
      <c r="AV263" s="15" t="s">
        <v>137</v>
      </c>
      <c r="AW263" s="15" t="s">
        <v>33</v>
      </c>
      <c r="AX263" s="15" t="s">
        <v>79</v>
      </c>
      <c r="AY263" s="264" t="s">
        <v>130</v>
      </c>
    </row>
    <row r="264" s="2" customFormat="1" ht="21.75" customHeight="1">
      <c r="A264" s="40"/>
      <c r="B264" s="41"/>
      <c r="C264" s="214" t="s">
        <v>312</v>
      </c>
      <c r="D264" s="214" t="s">
        <v>132</v>
      </c>
      <c r="E264" s="215" t="s">
        <v>313</v>
      </c>
      <c r="F264" s="216" t="s">
        <v>314</v>
      </c>
      <c r="G264" s="217" t="s">
        <v>215</v>
      </c>
      <c r="H264" s="218">
        <v>2</v>
      </c>
      <c r="I264" s="219"/>
      <c r="J264" s="220">
        <f>ROUND(I264*H264,2)</f>
        <v>0</v>
      </c>
      <c r="K264" s="216" t="s">
        <v>272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0.94999999999999996</v>
      </c>
      <c r="T264" s="224">
        <f>S264*H264</f>
        <v>1.8999999999999999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137</v>
      </c>
      <c r="AT264" s="225" t="s">
        <v>132</v>
      </c>
      <c r="AU264" s="225" t="s">
        <v>81</v>
      </c>
      <c r="AY264" s="19" t="s">
        <v>130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137</v>
      </c>
      <c r="BM264" s="225" t="s">
        <v>315</v>
      </c>
    </row>
    <row r="265" s="13" customFormat="1">
      <c r="A265" s="13"/>
      <c r="B265" s="232"/>
      <c r="C265" s="233"/>
      <c r="D265" s="234" t="s">
        <v>141</v>
      </c>
      <c r="E265" s="235" t="s">
        <v>19</v>
      </c>
      <c r="F265" s="236" t="s">
        <v>142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141</v>
      </c>
      <c r="AU265" s="242" t="s">
        <v>81</v>
      </c>
      <c r="AV265" s="13" t="s">
        <v>79</v>
      </c>
      <c r="AW265" s="13" t="s">
        <v>33</v>
      </c>
      <c r="AX265" s="13" t="s">
        <v>72</v>
      </c>
      <c r="AY265" s="242" t="s">
        <v>130</v>
      </c>
    </row>
    <row r="266" s="14" customFormat="1">
      <c r="A266" s="14"/>
      <c r="B266" s="243"/>
      <c r="C266" s="244"/>
      <c r="D266" s="234" t="s">
        <v>141</v>
      </c>
      <c r="E266" s="245" t="s">
        <v>19</v>
      </c>
      <c r="F266" s="246" t="s">
        <v>316</v>
      </c>
      <c r="G266" s="244"/>
      <c r="H266" s="247">
        <v>2</v>
      </c>
      <c r="I266" s="248"/>
      <c r="J266" s="244"/>
      <c r="K266" s="244"/>
      <c r="L266" s="249"/>
      <c r="M266" s="287"/>
      <c r="N266" s="288"/>
      <c r="O266" s="288"/>
      <c r="P266" s="288"/>
      <c r="Q266" s="288"/>
      <c r="R266" s="288"/>
      <c r="S266" s="288"/>
      <c r="T266" s="28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141</v>
      </c>
      <c r="AU266" s="253" t="s">
        <v>81</v>
      </c>
      <c r="AV266" s="14" t="s">
        <v>81</v>
      </c>
      <c r="AW266" s="14" t="s">
        <v>33</v>
      </c>
      <c r="AX266" s="14" t="s">
        <v>79</v>
      </c>
      <c r="AY266" s="253" t="s">
        <v>130</v>
      </c>
    </row>
    <row r="267" s="2" customFormat="1" ht="6.96" customHeight="1">
      <c r="A267" s="40"/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46"/>
      <c r="M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</sheetData>
  <sheetProtection sheet="1" autoFilter="0" formatColumns="0" formatRows="0" objects="1" scenarios="1" spinCount="100000" saltValue="2Td8/03NDNt1J2UEITsP7GaWWk4YXsIc9tKRBwW2BboiUXCrU1VH8XPEV0ypBXJLuKX/uGHqNq0ZgFixSvgnLw==" hashValue="zfxs6gpfx64Ph9DvYezbOIkhkV0RUlsB2GCWWoHvqdetawZMZCBqAksGEjBP/5H0qCM9SUf+ayHb2eLXOpWNww==" algorithmName="SHA-512" password="EE7F"/>
  <autoFilter ref="C88:K2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113105111"/>
    <hyperlink ref="F98" r:id="rId2" display="https://podminky.urs.cz/item/CS_URS_2023_01/113106121"/>
    <hyperlink ref="F103" r:id="rId3" display="https://podminky.urs.cz/item/CS_URS_2023_01/113106123"/>
    <hyperlink ref="F108" r:id="rId4" display="https://podminky.urs.cz/item/CS_URS_2023_01/113106161"/>
    <hyperlink ref="F117" r:id="rId5" display="https://podminky.urs.cz/item/CS_URS_2023_01/113107222"/>
    <hyperlink ref="F123" r:id="rId6" display="https://podminky.urs.cz/item/CS_URS_2023_01/113107322"/>
    <hyperlink ref="F130" r:id="rId7" display="https://podminky.urs.cz/item/CS_URS_2023_01/113107331"/>
    <hyperlink ref="F135" r:id="rId8" display="https://podminky.urs.cz/item/CS_URS_2023_01/113204111"/>
    <hyperlink ref="F149" r:id="rId9" display="https://podminky.urs.cz/item/CS_URS_2023_01/914111111"/>
    <hyperlink ref="F184" r:id="rId10" display="https://podminky.urs.cz/item/CS_URS_2023_01/914111121"/>
    <hyperlink ref="F192" r:id="rId11" display="https://podminky.urs.cz/item/CS_URS_2023_01/914511113"/>
    <hyperlink ref="F223" r:id="rId12" display="https://podminky.urs.cz/item/CS_URS_2023_01/916231213"/>
    <hyperlink ref="F236" r:id="rId13" display="https://podminky.urs.cz/item/CS_URS_2023_01/916231292"/>
    <hyperlink ref="F243" r:id="rId14" display="https://podminky.urs.cz/item/CS_URS_2023_01/966006132"/>
    <hyperlink ref="F254" r:id="rId15" display="https://podminky.urs.cz/item/CS_URS_2023_01/966006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1" customFormat="1" ht="12" customHeight="1">
      <c r="B8" s="22"/>
      <c r="D8" s="144" t="s">
        <v>103</v>
      </c>
      <c r="L8" s="22"/>
    </row>
    <row r="9" s="2" customFormat="1" ht="16.5" customHeight="1">
      <c r="A9" s="40"/>
      <c r="B9" s="46"/>
      <c r="C9" s="40"/>
      <c r="D9" s="40"/>
      <c r="E9" s="145" t="s">
        <v>104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317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21. 5. 2023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ROUND((SUM(BE91:BE399)),  2)</f>
        <v>0</v>
      </c>
      <c r="G35" s="40"/>
      <c r="H35" s="40"/>
      <c r="I35" s="159">
        <v>0.20999999999999999</v>
      </c>
      <c r="J35" s="158">
        <f>ROUND(((SUM(BE91:BE399))*I35),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ROUND((SUM(BF91:BF399)),  2)</f>
        <v>0</v>
      </c>
      <c r="G36" s="40"/>
      <c r="H36" s="40"/>
      <c r="I36" s="159">
        <v>0.14999999999999999</v>
      </c>
      <c r="J36" s="158">
        <f>ROUND(((SUM(BF91:BF399))*I36),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ROUND((SUM(BG91:BG399)),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ROUND((SUM(BH91:BH399)),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ROUND((SUM(BI91:BI399)),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Město Dobříš - Rekonstukce ul. Husova_(B)_neuznatelné náklady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101.02 - Chodníky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Dobříš</v>
      </c>
      <c r="G56" s="42"/>
      <c r="H56" s="42"/>
      <c r="I56" s="34" t="s">
        <v>23</v>
      </c>
      <c r="J56" s="74" t="str">
        <f>IF(J14="","",J14)</f>
        <v>21. 5. 2023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Dobříš</v>
      </c>
      <c r="G58" s="42"/>
      <c r="H58" s="42"/>
      <c r="I58" s="34" t="s">
        <v>31</v>
      </c>
      <c r="J58" s="38" t="str">
        <f>E23</f>
        <v>DOPAS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L. Štuller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108</v>
      </c>
      <c r="D61" s="173"/>
      <c r="E61" s="173"/>
      <c r="F61" s="173"/>
      <c r="G61" s="173"/>
      <c r="H61" s="173"/>
      <c r="I61" s="173"/>
      <c r="J61" s="174" t="s">
        <v>109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110</v>
      </c>
    </row>
    <row r="64" s="9" customFormat="1" ht="24.96" customHeight="1">
      <c r="A64" s="9"/>
      <c r="B64" s="176"/>
      <c r="C64" s="177"/>
      <c r="D64" s="178" t="s">
        <v>111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112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113</v>
      </c>
      <c r="E66" s="184"/>
      <c r="F66" s="184"/>
      <c r="G66" s="184"/>
      <c r="H66" s="184"/>
      <c r="I66" s="184"/>
      <c r="J66" s="185">
        <f>J146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114</v>
      </c>
      <c r="E67" s="184"/>
      <c r="F67" s="184"/>
      <c r="G67" s="184"/>
      <c r="H67" s="184"/>
      <c r="I67" s="184"/>
      <c r="J67" s="185">
        <f>J295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318</v>
      </c>
      <c r="E68" s="184"/>
      <c r="F68" s="184"/>
      <c r="G68" s="184"/>
      <c r="H68" s="184"/>
      <c r="I68" s="184"/>
      <c r="J68" s="185">
        <f>J365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319</v>
      </c>
      <c r="E69" s="184"/>
      <c r="F69" s="184"/>
      <c r="G69" s="184"/>
      <c r="H69" s="184"/>
      <c r="I69" s="184"/>
      <c r="J69" s="185">
        <f>J397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115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Město Dobříš - Rekonstukce ul. Husova_(B)_neuznatelné náklady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103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104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105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101.02 - Chodníky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Dobříš</v>
      </c>
      <c r="G85" s="42"/>
      <c r="H85" s="42"/>
      <c r="I85" s="34" t="s">
        <v>23</v>
      </c>
      <c r="J85" s="74" t="str">
        <f>IF(J14="","",J14)</f>
        <v>21. 5. 2023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Město Dobříš</v>
      </c>
      <c r="G87" s="42"/>
      <c r="H87" s="42"/>
      <c r="I87" s="34" t="s">
        <v>31</v>
      </c>
      <c r="J87" s="38" t="str">
        <f>E23</f>
        <v>DOPAS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34</v>
      </c>
      <c r="J88" s="38" t="str">
        <f>E26</f>
        <v>L. Štuller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116</v>
      </c>
      <c r="D90" s="190" t="s">
        <v>57</v>
      </c>
      <c r="E90" s="190" t="s">
        <v>53</v>
      </c>
      <c r="F90" s="190" t="s">
        <v>54</v>
      </c>
      <c r="G90" s="190" t="s">
        <v>117</v>
      </c>
      <c r="H90" s="190" t="s">
        <v>118</v>
      </c>
      <c r="I90" s="190" t="s">
        <v>119</v>
      </c>
      <c r="J90" s="190" t="s">
        <v>109</v>
      </c>
      <c r="K90" s="191" t="s">
        <v>120</v>
      </c>
      <c r="L90" s="192"/>
      <c r="M90" s="94" t="s">
        <v>19</v>
      </c>
      <c r="N90" s="95" t="s">
        <v>42</v>
      </c>
      <c r="O90" s="95" t="s">
        <v>121</v>
      </c>
      <c r="P90" s="95" t="s">
        <v>122</v>
      </c>
      <c r="Q90" s="95" t="s">
        <v>123</v>
      </c>
      <c r="R90" s="95" t="s">
        <v>124</v>
      </c>
      <c r="S90" s="95" t="s">
        <v>125</v>
      </c>
      <c r="T90" s="96" t="s">
        <v>126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127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180.22578026000002</v>
      </c>
      <c r="S91" s="98"/>
      <c r="T91" s="196">
        <f>T92</f>
        <v>7.2624999999999993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110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128</v>
      </c>
      <c r="F92" s="201" t="s">
        <v>129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P93+P146+P295+P365+P397</f>
        <v>0</v>
      </c>
      <c r="Q92" s="206"/>
      <c r="R92" s="207">
        <f>R93+R146+R295+R365+R397</f>
        <v>180.22578026000002</v>
      </c>
      <c r="S92" s="206"/>
      <c r="T92" s="208">
        <f>T93+T146+T295+T365+T397</f>
        <v>7.2624999999999993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72</v>
      </c>
      <c r="AY92" s="209" t="s">
        <v>130</v>
      </c>
      <c r="BK92" s="211">
        <f>BK93+BK146+BK295+BK365+BK397</f>
        <v>0</v>
      </c>
    </row>
    <row r="93" s="12" customFormat="1" ht="22.8" customHeight="1">
      <c r="A93" s="12"/>
      <c r="B93" s="198"/>
      <c r="C93" s="199"/>
      <c r="D93" s="200" t="s">
        <v>71</v>
      </c>
      <c r="E93" s="212" t="s">
        <v>79</v>
      </c>
      <c r="F93" s="212" t="s">
        <v>131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SUM(P94:P145)</f>
        <v>0</v>
      </c>
      <c r="Q93" s="206"/>
      <c r="R93" s="207">
        <f>SUM(R94:R145)</f>
        <v>0</v>
      </c>
      <c r="S93" s="206"/>
      <c r="T93" s="208">
        <f>SUM(T94:T145)</f>
        <v>2.1313999999999997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79</v>
      </c>
      <c r="AY93" s="209" t="s">
        <v>130</v>
      </c>
      <c r="BK93" s="211">
        <f>SUM(BK94:BK145)</f>
        <v>0</v>
      </c>
    </row>
    <row r="94" s="2" customFormat="1" ht="62.7" customHeight="1">
      <c r="A94" s="40"/>
      <c r="B94" s="41"/>
      <c r="C94" s="214" t="s">
        <v>79</v>
      </c>
      <c r="D94" s="214" t="s">
        <v>132</v>
      </c>
      <c r="E94" s="215" t="s">
        <v>151</v>
      </c>
      <c r="F94" s="216" t="s">
        <v>152</v>
      </c>
      <c r="G94" s="217" t="s">
        <v>135</v>
      </c>
      <c r="H94" s="218">
        <v>2.8999999999999999</v>
      </c>
      <c r="I94" s="219"/>
      <c r="J94" s="220">
        <f>ROUND(I94*H94,2)</f>
        <v>0</v>
      </c>
      <c r="K94" s="216" t="s">
        <v>136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0.26000000000000001</v>
      </c>
      <c r="T94" s="224">
        <f>S94*H94</f>
        <v>0.754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137</v>
      </c>
      <c r="AT94" s="225" t="s">
        <v>132</v>
      </c>
      <c r="AU94" s="225" t="s">
        <v>81</v>
      </c>
      <c r="AY94" s="19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137</v>
      </c>
      <c r="BM94" s="225" t="s">
        <v>320</v>
      </c>
    </row>
    <row r="95" s="2" customFormat="1">
      <c r="A95" s="40"/>
      <c r="B95" s="41"/>
      <c r="C95" s="42"/>
      <c r="D95" s="227" t="s">
        <v>139</v>
      </c>
      <c r="E95" s="42"/>
      <c r="F95" s="228" t="s">
        <v>154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139</v>
      </c>
      <c r="AU95" s="19" t="s">
        <v>81</v>
      </c>
    </row>
    <row r="96" s="13" customFormat="1">
      <c r="A96" s="13"/>
      <c r="B96" s="232"/>
      <c r="C96" s="233"/>
      <c r="D96" s="234" t="s">
        <v>141</v>
      </c>
      <c r="E96" s="235" t="s">
        <v>19</v>
      </c>
      <c r="F96" s="236" t="s">
        <v>160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141</v>
      </c>
      <c r="AU96" s="242" t="s">
        <v>81</v>
      </c>
      <c r="AV96" s="13" t="s">
        <v>79</v>
      </c>
      <c r="AW96" s="13" t="s">
        <v>33</v>
      </c>
      <c r="AX96" s="13" t="s">
        <v>72</v>
      </c>
      <c r="AY96" s="242" t="s">
        <v>130</v>
      </c>
    </row>
    <row r="97" s="13" customFormat="1">
      <c r="A97" s="13"/>
      <c r="B97" s="232"/>
      <c r="C97" s="233"/>
      <c r="D97" s="234" t="s">
        <v>141</v>
      </c>
      <c r="E97" s="235" t="s">
        <v>19</v>
      </c>
      <c r="F97" s="236" t="s">
        <v>142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141</v>
      </c>
      <c r="AU97" s="242" t="s">
        <v>81</v>
      </c>
      <c r="AV97" s="13" t="s">
        <v>79</v>
      </c>
      <c r="AW97" s="13" t="s">
        <v>33</v>
      </c>
      <c r="AX97" s="13" t="s">
        <v>72</v>
      </c>
      <c r="AY97" s="242" t="s">
        <v>130</v>
      </c>
    </row>
    <row r="98" s="13" customFormat="1">
      <c r="A98" s="13"/>
      <c r="B98" s="232"/>
      <c r="C98" s="233"/>
      <c r="D98" s="234" t="s">
        <v>141</v>
      </c>
      <c r="E98" s="235" t="s">
        <v>19</v>
      </c>
      <c r="F98" s="236" t="s">
        <v>321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141</v>
      </c>
      <c r="AU98" s="242" t="s">
        <v>81</v>
      </c>
      <c r="AV98" s="13" t="s">
        <v>79</v>
      </c>
      <c r="AW98" s="13" t="s">
        <v>33</v>
      </c>
      <c r="AX98" s="13" t="s">
        <v>72</v>
      </c>
      <c r="AY98" s="242" t="s">
        <v>130</v>
      </c>
    </row>
    <row r="99" s="13" customFormat="1">
      <c r="A99" s="13"/>
      <c r="B99" s="232"/>
      <c r="C99" s="233"/>
      <c r="D99" s="234" t="s">
        <v>141</v>
      </c>
      <c r="E99" s="235" t="s">
        <v>19</v>
      </c>
      <c r="F99" s="236" t="s">
        <v>322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141</v>
      </c>
      <c r="AU99" s="242" t="s">
        <v>81</v>
      </c>
      <c r="AV99" s="13" t="s">
        <v>79</v>
      </c>
      <c r="AW99" s="13" t="s">
        <v>33</v>
      </c>
      <c r="AX99" s="13" t="s">
        <v>72</v>
      </c>
      <c r="AY99" s="242" t="s">
        <v>130</v>
      </c>
    </row>
    <row r="100" s="14" customFormat="1">
      <c r="A100" s="14"/>
      <c r="B100" s="243"/>
      <c r="C100" s="244"/>
      <c r="D100" s="234" t="s">
        <v>141</v>
      </c>
      <c r="E100" s="245" t="s">
        <v>19</v>
      </c>
      <c r="F100" s="246" t="s">
        <v>323</v>
      </c>
      <c r="G100" s="244"/>
      <c r="H100" s="247">
        <v>2.8999999999999999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141</v>
      </c>
      <c r="AU100" s="253" t="s">
        <v>81</v>
      </c>
      <c r="AV100" s="14" t="s">
        <v>81</v>
      </c>
      <c r="AW100" s="14" t="s">
        <v>33</v>
      </c>
      <c r="AX100" s="14" t="s">
        <v>72</v>
      </c>
      <c r="AY100" s="253" t="s">
        <v>130</v>
      </c>
    </row>
    <row r="101" s="16" customFormat="1">
      <c r="A101" s="16"/>
      <c r="B101" s="265"/>
      <c r="C101" s="266"/>
      <c r="D101" s="234" t="s">
        <v>141</v>
      </c>
      <c r="E101" s="267" t="s">
        <v>19</v>
      </c>
      <c r="F101" s="268" t="s">
        <v>324</v>
      </c>
      <c r="G101" s="266"/>
      <c r="H101" s="269">
        <v>2.8999999999999999</v>
      </c>
      <c r="I101" s="270"/>
      <c r="J101" s="266"/>
      <c r="K101" s="266"/>
      <c r="L101" s="271"/>
      <c r="M101" s="272"/>
      <c r="N101" s="273"/>
      <c r="O101" s="273"/>
      <c r="P101" s="273"/>
      <c r="Q101" s="273"/>
      <c r="R101" s="273"/>
      <c r="S101" s="273"/>
      <c r="T101" s="274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75" t="s">
        <v>141</v>
      </c>
      <c r="AU101" s="275" t="s">
        <v>81</v>
      </c>
      <c r="AV101" s="16" t="s">
        <v>150</v>
      </c>
      <c r="AW101" s="16" t="s">
        <v>33</v>
      </c>
      <c r="AX101" s="16" t="s">
        <v>72</v>
      </c>
      <c r="AY101" s="275" t="s">
        <v>130</v>
      </c>
    </row>
    <row r="102" s="15" customFormat="1">
      <c r="A102" s="15"/>
      <c r="B102" s="254"/>
      <c r="C102" s="255"/>
      <c r="D102" s="234" t="s">
        <v>141</v>
      </c>
      <c r="E102" s="256" t="s">
        <v>19</v>
      </c>
      <c r="F102" s="257" t="s">
        <v>144</v>
      </c>
      <c r="G102" s="255"/>
      <c r="H102" s="258">
        <v>2.8999999999999999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4" t="s">
        <v>141</v>
      </c>
      <c r="AU102" s="264" t="s">
        <v>81</v>
      </c>
      <c r="AV102" s="15" t="s">
        <v>137</v>
      </c>
      <c r="AW102" s="15" t="s">
        <v>33</v>
      </c>
      <c r="AX102" s="15" t="s">
        <v>79</v>
      </c>
      <c r="AY102" s="264" t="s">
        <v>130</v>
      </c>
    </row>
    <row r="103" s="2" customFormat="1" ht="55.5" customHeight="1">
      <c r="A103" s="40"/>
      <c r="B103" s="41"/>
      <c r="C103" s="214" t="s">
        <v>81</v>
      </c>
      <c r="D103" s="214" t="s">
        <v>132</v>
      </c>
      <c r="E103" s="215" t="s">
        <v>325</v>
      </c>
      <c r="F103" s="216" t="s">
        <v>326</v>
      </c>
      <c r="G103" s="217" t="s">
        <v>135</v>
      </c>
      <c r="H103" s="218">
        <v>3.5499999999999998</v>
      </c>
      <c r="I103" s="219"/>
      <c r="J103" s="220">
        <f>ROUND(I103*H103,2)</f>
        <v>0</v>
      </c>
      <c r="K103" s="216" t="s">
        <v>136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0.28999999999999998</v>
      </c>
      <c r="T103" s="224">
        <f>S103*H103</f>
        <v>1.0294999999999999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137</v>
      </c>
      <c r="AT103" s="225" t="s">
        <v>132</v>
      </c>
      <c r="AU103" s="225" t="s">
        <v>81</v>
      </c>
      <c r="AY103" s="19" t="s">
        <v>130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137</v>
      </c>
      <c r="BM103" s="225" t="s">
        <v>327</v>
      </c>
    </row>
    <row r="104" s="2" customFormat="1">
      <c r="A104" s="40"/>
      <c r="B104" s="41"/>
      <c r="C104" s="42"/>
      <c r="D104" s="227" t="s">
        <v>139</v>
      </c>
      <c r="E104" s="42"/>
      <c r="F104" s="228" t="s">
        <v>328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139</v>
      </c>
      <c r="AU104" s="19" t="s">
        <v>81</v>
      </c>
    </row>
    <row r="105" s="13" customFormat="1">
      <c r="A105" s="13"/>
      <c r="B105" s="232"/>
      <c r="C105" s="233"/>
      <c r="D105" s="234" t="s">
        <v>141</v>
      </c>
      <c r="E105" s="235" t="s">
        <v>19</v>
      </c>
      <c r="F105" s="236" t="s">
        <v>160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141</v>
      </c>
      <c r="AU105" s="242" t="s">
        <v>81</v>
      </c>
      <c r="AV105" s="13" t="s">
        <v>79</v>
      </c>
      <c r="AW105" s="13" t="s">
        <v>33</v>
      </c>
      <c r="AX105" s="13" t="s">
        <v>72</v>
      </c>
      <c r="AY105" s="242" t="s">
        <v>130</v>
      </c>
    </row>
    <row r="106" s="13" customFormat="1">
      <c r="A106" s="13"/>
      <c r="B106" s="232"/>
      <c r="C106" s="233"/>
      <c r="D106" s="234" t="s">
        <v>141</v>
      </c>
      <c r="E106" s="235" t="s">
        <v>19</v>
      </c>
      <c r="F106" s="236" t="s">
        <v>142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141</v>
      </c>
      <c r="AU106" s="242" t="s">
        <v>81</v>
      </c>
      <c r="AV106" s="13" t="s">
        <v>79</v>
      </c>
      <c r="AW106" s="13" t="s">
        <v>33</v>
      </c>
      <c r="AX106" s="13" t="s">
        <v>72</v>
      </c>
      <c r="AY106" s="242" t="s">
        <v>130</v>
      </c>
    </row>
    <row r="107" s="13" customFormat="1">
      <c r="A107" s="13"/>
      <c r="B107" s="232"/>
      <c r="C107" s="233"/>
      <c r="D107" s="234" t="s">
        <v>141</v>
      </c>
      <c r="E107" s="235" t="s">
        <v>19</v>
      </c>
      <c r="F107" s="236" t="s">
        <v>321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141</v>
      </c>
      <c r="AU107" s="242" t="s">
        <v>81</v>
      </c>
      <c r="AV107" s="13" t="s">
        <v>79</v>
      </c>
      <c r="AW107" s="13" t="s">
        <v>33</v>
      </c>
      <c r="AX107" s="13" t="s">
        <v>72</v>
      </c>
      <c r="AY107" s="242" t="s">
        <v>130</v>
      </c>
    </row>
    <row r="108" s="13" customFormat="1">
      <c r="A108" s="13"/>
      <c r="B108" s="232"/>
      <c r="C108" s="233"/>
      <c r="D108" s="234" t="s">
        <v>141</v>
      </c>
      <c r="E108" s="235" t="s">
        <v>19</v>
      </c>
      <c r="F108" s="236" t="s">
        <v>329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141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130</v>
      </c>
    </row>
    <row r="109" s="14" customFormat="1">
      <c r="A109" s="14"/>
      <c r="B109" s="243"/>
      <c r="C109" s="244"/>
      <c r="D109" s="234" t="s">
        <v>141</v>
      </c>
      <c r="E109" s="245" t="s">
        <v>19</v>
      </c>
      <c r="F109" s="246" t="s">
        <v>330</v>
      </c>
      <c r="G109" s="244"/>
      <c r="H109" s="247">
        <v>3.5499999999999998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141</v>
      </c>
      <c r="AU109" s="253" t="s">
        <v>81</v>
      </c>
      <c r="AV109" s="14" t="s">
        <v>81</v>
      </c>
      <c r="AW109" s="14" t="s">
        <v>33</v>
      </c>
      <c r="AX109" s="14" t="s">
        <v>72</v>
      </c>
      <c r="AY109" s="253" t="s">
        <v>130</v>
      </c>
    </row>
    <row r="110" s="16" customFormat="1">
      <c r="A110" s="16"/>
      <c r="B110" s="265"/>
      <c r="C110" s="266"/>
      <c r="D110" s="234" t="s">
        <v>141</v>
      </c>
      <c r="E110" s="267" t="s">
        <v>19</v>
      </c>
      <c r="F110" s="268" t="s">
        <v>331</v>
      </c>
      <c r="G110" s="266"/>
      <c r="H110" s="269">
        <v>3.5499999999999998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5" t="s">
        <v>141</v>
      </c>
      <c r="AU110" s="275" t="s">
        <v>81</v>
      </c>
      <c r="AV110" s="16" t="s">
        <v>150</v>
      </c>
      <c r="AW110" s="16" t="s">
        <v>33</v>
      </c>
      <c r="AX110" s="16" t="s">
        <v>72</v>
      </c>
      <c r="AY110" s="275" t="s">
        <v>130</v>
      </c>
    </row>
    <row r="111" s="15" customFormat="1">
      <c r="A111" s="15"/>
      <c r="B111" s="254"/>
      <c r="C111" s="255"/>
      <c r="D111" s="234" t="s">
        <v>141</v>
      </c>
      <c r="E111" s="256" t="s">
        <v>19</v>
      </c>
      <c r="F111" s="257" t="s">
        <v>144</v>
      </c>
      <c r="G111" s="255"/>
      <c r="H111" s="258">
        <v>3.5499999999999998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141</v>
      </c>
      <c r="AU111" s="264" t="s">
        <v>81</v>
      </c>
      <c r="AV111" s="15" t="s">
        <v>137</v>
      </c>
      <c r="AW111" s="15" t="s">
        <v>33</v>
      </c>
      <c r="AX111" s="15" t="s">
        <v>79</v>
      </c>
      <c r="AY111" s="264" t="s">
        <v>130</v>
      </c>
    </row>
    <row r="112" s="2" customFormat="1" ht="49.05" customHeight="1">
      <c r="A112" s="40"/>
      <c r="B112" s="41"/>
      <c r="C112" s="214" t="s">
        <v>150</v>
      </c>
      <c r="D112" s="214" t="s">
        <v>132</v>
      </c>
      <c r="E112" s="215" t="s">
        <v>332</v>
      </c>
      <c r="F112" s="216" t="s">
        <v>333</v>
      </c>
      <c r="G112" s="217" t="s">
        <v>135</v>
      </c>
      <c r="H112" s="218">
        <v>3.5499999999999998</v>
      </c>
      <c r="I112" s="219"/>
      <c r="J112" s="220">
        <f>ROUND(I112*H112,2)</f>
        <v>0</v>
      </c>
      <c r="K112" s="216" t="s">
        <v>136</v>
      </c>
      <c r="L112" s="46"/>
      <c r="M112" s="221" t="s">
        <v>19</v>
      </c>
      <c r="N112" s="222" t="s">
        <v>43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0.098000000000000004</v>
      </c>
      <c r="T112" s="224">
        <f>S112*H112</f>
        <v>0.34789999999999999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137</v>
      </c>
      <c r="AT112" s="225" t="s">
        <v>132</v>
      </c>
      <c r="AU112" s="225" t="s">
        <v>81</v>
      </c>
      <c r="AY112" s="19" t="s">
        <v>130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137</v>
      </c>
      <c r="BM112" s="225" t="s">
        <v>334</v>
      </c>
    </row>
    <row r="113" s="2" customFormat="1">
      <c r="A113" s="40"/>
      <c r="B113" s="41"/>
      <c r="C113" s="42"/>
      <c r="D113" s="227" t="s">
        <v>139</v>
      </c>
      <c r="E113" s="42"/>
      <c r="F113" s="228" t="s">
        <v>335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139</v>
      </c>
      <c r="AU113" s="19" t="s">
        <v>81</v>
      </c>
    </row>
    <row r="114" s="13" customFormat="1">
      <c r="A114" s="13"/>
      <c r="B114" s="232"/>
      <c r="C114" s="233"/>
      <c r="D114" s="234" t="s">
        <v>141</v>
      </c>
      <c r="E114" s="235" t="s">
        <v>19</v>
      </c>
      <c r="F114" s="236" t="s">
        <v>160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141</v>
      </c>
      <c r="AU114" s="242" t="s">
        <v>81</v>
      </c>
      <c r="AV114" s="13" t="s">
        <v>79</v>
      </c>
      <c r="AW114" s="13" t="s">
        <v>33</v>
      </c>
      <c r="AX114" s="13" t="s">
        <v>72</v>
      </c>
      <c r="AY114" s="242" t="s">
        <v>130</v>
      </c>
    </row>
    <row r="115" s="13" customFormat="1">
      <c r="A115" s="13"/>
      <c r="B115" s="232"/>
      <c r="C115" s="233"/>
      <c r="D115" s="234" t="s">
        <v>141</v>
      </c>
      <c r="E115" s="235" t="s">
        <v>19</v>
      </c>
      <c r="F115" s="236" t="s">
        <v>142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141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130</v>
      </c>
    </row>
    <row r="116" s="13" customFormat="1">
      <c r="A116" s="13"/>
      <c r="B116" s="232"/>
      <c r="C116" s="233"/>
      <c r="D116" s="234" t="s">
        <v>141</v>
      </c>
      <c r="E116" s="235" t="s">
        <v>19</v>
      </c>
      <c r="F116" s="236" t="s">
        <v>321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141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130</v>
      </c>
    </row>
    <row r="117" s="13" customFormat="1">
      <c r="A117" s="13"/>
      <c r="B117" s="232"/>
      <c r="C117" s="233"/>
      <c r="D117" s="234" t="s">
        <v>141</v>
      </c>
      <c r="E117" s="235" t="s">
        <v>19</v>
      </c>
      <c r="F117" s="236" t="s">
        <v>329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141</v>
      </c>
      <c r="AU117" s="242" t="s">
        <v>81</v>
      </c>
      <c r="AV117" s="13" t="s">
        <v>79</v>
      </c>
      <c r="AW117" s="13" t="s">
        <v>33</v>
      </c>
      <c r="AX117" s="13" t="s">
        <v>72</v>
      </c>
      <c r="AY117" s="242" t="s">
        <v>130</v>
      </c>
    </row>
    <row r="118" s="14" customFormat="1">
      <c r="A118" s="14"/>
      <c r="B118" s="243"/>
      <c r="C118" s="244"/>
      <c r="D118" s="234" t="s">
        <v>141</v>
      </c>
      <c r="E118" s="245" t="s">
        <v>19</v>
      </c>
      <c r="F118" s="246" t="s">
        <v>336</v>
      </c>
      <c r="G118" s="244"/>
      <c r="H118" s="247">
        <v>3.5499999999999998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141</v>
      </c>
      <c r="AU118" s="253" t="s">
        <v>81</v>
      </c>
      <c r="AV118" s="14" t="s">
        <v>81</v>
      </c>
      <c r="AW118" s="14" t="s">
        <v>33</v>
      </c>
      <c r="AX118" s="14" t="s">
        <v>72</v>
      </c>
      <c r="AY118" s="253" t="s">
        <v>130</v>
      </c>
    </row>
    <row r="119" s="16" customFormat="1">
      <c r="A119" s="16"/>
      <c r="B119" s="265"/>
      <c r="C119" s="266"/>
      <c r="D119" s="234" t="s">
        <v>141</v>
      </c>
      <c r="E119" s="267" t="s">
        <v>19</v>
      </c>
      <c r="F119" s="268" t="s">
        <v>331</v>
      </c>
      <c r="G119" s="266"/>
      <c r="H119" s="269">
        <v>3.5499999999999998</v>
      </c>
      <c r="I119" s="270"/>
      <c r="J119" s="266"/>
      <c r="K119" s="266"/>
      <c r="L119" s="271"/>
      <c r="M119" s="272"/>
      <c r="N119" s="273"/>
      <c r="O119" s="273"/>
      <c r="P119" s="273"/>
      <c r="Q119" s="273"/>
      <c r="R119" s="273"/>
      <c r="S119" s="273"/>
      <c r="T119" s="274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5" t="s">
        <v>141</v>
      </c>
      <c r="AU119" s="275" t="s">
        <v>81</v>
      </c>
      <c r="AV119" s="16" t="s">
        <v>150</v>
      </c>
      <c r="AW119" s="16" t="s">
        <v>33</v>
      </c>
      <c r="AX119" s="16" t="s">
        <v>72</v>
      </c>
      <c r="AY119" s="275" t="s">
        <v>130</v>
      </c>
    </row>
    <row r="120" s="15" customFormat="1">
      <c r="A120" s="15"/>
      <c r="B120" s="254"/>
      <c r="C120" s="255"/>
      <c r="D120" s="234" t="s">
        <v>141</v>
      </c>
      <c r="E120" s="256" t="s">
        <v>19</v>
      </c>
      <c r="F120" s="257" t="s">
        <v>144</v>
      </c>
      <c r="G120" s="255"/>
      <c r="H120" s="258">
        <v>3.5499999999999998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141</v>
      </c>
      <c r="AU120" s="264" t="s">
        <v>81</v>
      </c>
      <c r="AV120" s="15" t="s">
        <v>137</v>
      </c>
      <c r="AW120" s="15" t="s">
        <v>33</v>
      </c>
      <c r="AX120" s="15" t="s">
        <v>79</v>
      </c>
      <c r="AY120" s="264" t="s">
        <v>130</v>
      </c>
    </row>
    <row r="121" s="2" customFormat="1" ht="33" customHeight="1">
      <c r="A121" s="40"/>
      <c r="B121" s="41"/>
      <c r="C121" s="214" t="s">
        <v>137</v>
      </c>
      <c r="D121" s="214" t="s">
        <v>132</v>
      </c>
      <c r="E121" s="215" t="s">
        <v>337</v>
      </c>
      <c r="F121" s="216" t="s">
        <v>338</v>
      </c>
      <c r="G121" s="217" t="s">
        <v>135</v>
      </c>
      <c r="H121" s="218">
        <v>513.11000000000001</v>
      </c>
      <c r="I121" s="219"/>
      <c r="J121" s="220">
        <f>ROUND(I121*H121,2)</f>
        <v>0</v>
      </c>
      <c r="K121" s="216" t="s">
        <v>136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137</v>
      </c>
      <c r="AT121" s="225" t="s">
        <v>132</v>
      </c>
      <c r="AU121" s="225" t="s">
        <v>81</v>
      </c>
      <c r="AY121" s="19" t="s">
        <v>130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137</v>
      </c>
      <c r="BM121" s="225" t="s">
        <v>339</v>
      </c>
    </row>
    <row r="122" s="2" customFormat="1">
      <c r="A122" s="40"/>
      <c r="B122" s="41"/>
      <c r="C122" s="42"/>
      <c r="D122" s="227" t="s">
        <v>139</v>
      </c>
      <c r="E122" s="42"/>
      <c r="F122" s="228" t="s">
        <v>340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139</v>
      </c>
      <c r="AU122" s="19" t="s">
        <v>81</v>
      </c>
    </row>
    <row r="123" s="13" customFormat="1">
      <c r="A123" s="13"/>
      <c r="B123" s="232"/>
      <c r="C123" s="233"/>
      <c r="D123" s="234" t="s">
        <v>141</v>
      </c>
      <c r="E123" s="235" t="s">
        <v>19</v>
      </c>
      <c r="F123" s="236" t="s">
        <v>160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141</v>
      </c>
      <c r="AU123" s="242" t="s">
        <v>81</v>
      </c>
      <c r="AV123" s="13" t="s">
        <v>79</v>
      </c>
      <c r="AW123" s="13" t="s">
        <v>33</v>
      </c>
      <c r="AX123" s="13" t="s">
        <v>72</v>
      </c>
      <c r="AY123" s="242" t="s">
        <v>130</v>
      </c>
    </row>
    <row r="124" s="13" customFormat="1">
      <c r="A124" s="13"/>
      <c r="B124" s="232"/>
      <c r="C124" s="233"/>
      <c r="D124" s="234" t="s">
        <v>141</v>
      </c>
      <c r="E124" s="235" t="s">
        <v>19</v>
      </c>
      <c r="F124" s="236" t="s">
        <v>142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141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130</v>
      </c>
    </row>
    <row r="125" s="13" customFormat="1">
      <c r="A125" s="13"/>
      <c r="B125" s="232"/>
      <c r="C125" s="233"/>
      <c r="D125" s="234" t="s">
        <v>141</v>
      </c>
      <c r="E125" s="235" t="s">
        <v>19</v>
      </c>
      <c r="F125" s="236" t="s">
        <v>341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141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130</v>
      </c>
    </row>
    <row r="126" s="13" customFormat="1">
      <c r="A126" s="13"/>
      <c r="B126" s="232"/>
      <c r="C126" s="233"/>
      <c r="D126" s="234" t="s">
        <v>141</v>
      </c>
      <c r="E126" s="235" t="s">
        <v>19</v>
      </c>
      <c r="F126" s="236" t="s">
        <v>342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141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130</v>
      </c>
    </row>
    <row r="127" s="14" customFormat="1">
      <c r="A127" s="14"/>
      <c r="B127" s="243"/>
      <c r="C127" s="244"/>
      <c r="D127" s="234" t="s">
        <v>141</v>
      </c>
      <c r="E127" s="245" t="s">
        <v>19</v>
      </c>
      <c r="F127" s="246" t="s">
        <v>343</v>
      </c>
      <c r="G127" s="244"/>
      <c r="H127" s="247">
        <v>295.85000000000002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141</v>
      </c>
      <c r="AU127" s="253" t="s">
        <v>81</v>
      </c>
      <c r="AV127" s="14" t="s">
        <v>81</v>
      </c>
      <c r="AW127" s="14" t="s">
        <v>33</v>
      </c>
      <c r="AX127" s="14" t="s">
        <v>72</v>
      </c>
      <c r="AY127" s="253" t="s">
        <v>130</v>
      </c>
    </row>
    <row r="128" s="13" customFormat="1">
      <c r="A128" s="13"/>
      <c r="B128" s="232"/>
      <c r="C128" s="233"/>
      <c r="D128" s="234" t="s">
        <v>141</v>
      </c>
      <c r="E128" s="235" t="s">
        <v>19</v>
      </c>
      <c r="F128" s="236" t="s">
        <v>344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141</v>
      </c>
      <c r="AU128" s="242" t="s">
        <v>81</v>
      </c>
      <c r="AV128" s="13" t="s">
        <v>79</v>
      </c>
      <c r="AW128" s="13" t="s">
        <v>33</v>
      </c>
      <c r="AX128" s="13" t="s">
        <v>72</v>
      </c>
      <c r="AY128" s="242" t="s">
        <v>130</v>
      </c>
    </row>
    <row r="129" s="14" customFormat="1">
      <c r="A129" s="14"/>
      <c r="B129" s="243"/>
      <c r="C129" s="244"/>
      <c r="D129" s="234" t="s">
        <v>141</v>
      </c>
      <c r="E129" s="245" t="s">
        <v>19</v>
      </c>
      <c r="F129" s="246" t="s">
        <v>345</v>
      </c>
      <c r="G129" s="244"/>
      <c r="H129" s="247">
        <v>75.950000000000003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141</v>
      </c>
      <c r="AU129" s="253" t="s">
        <v>81</v>
      </c>
      <c r="AV129" s="14" t="s">
        <v>81</v>
      </c>
      <c r="AW129" s="14" t="s">
        <v>33</v>
      </c>
      <c r="AX129" s="14" t="s">
        <v>72</v>
      </c>
      <c r="AY129" s="253" t="s">
        <v>130</v>
      </c>
    </row>
    <row r="130" s="13" customFormat="1">
      <c r="A130" s="13"/>
      <c r="B130" s="232"/>
      <c r="C130" s="233"/>
      <c r="D130" s="234" t="s">
        <v>141</v>
      </c>
      <c r="E130" s="235" t="s">
        <v>19</v>
      </c>
      <c r="F130" s="236" t="s">
        <v>346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141</v>
      </c>
      <c r="AU130" s="242" t="s">
        <v>81</v>
      </c>
      <c r="AV130" s="13" t="s">
        <v>79</v>
      </c>
      <c r="AW130" s="13" t="s">
        <v>33</v>
      </c>
      <c r="AX130" s="13" t="s">
        <v>72</v>
      </c>
      <c r="AY130" s="242" t="s">
        <v>130</v>
      </c>
    </row>
    <row r="131" s="14" customFormat="1">
      <c r="A131" s="14"/>
      <c r="B131" s="243"/>
      <c r="C131" s="244"/>
      <c r="D131" s="234" t="s">
        <v>141</v>
      </c>
      <c r="E131" s="245" t="s">
        <v>19</v>
      </c>
      <c r="F131" s="246" t="s">
        <v>347</v>
      </c>
      <c r="G131" s="244"/>
      <c r="H131" s="247">
        <v>103.65000000000001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141</v>
      </c>
      <c r="AU131" s="253" t="s">
        <v>81</v>
      </c>
      <c r="AV131" s="14" t="s">
        <v>81</v>
      </c>
      <c r="AW131" s="14" t="s">
        <v>33</v>
      </c>
      <c r="AX131" s="14" t="s">
        <v>72</v>
      </c>
      <c r="AY131" s="253" t="s">
        <v>130</v>
      </c>
    </row>
    <row r="132" s="16" customFormat="1">
      <c r="A132" s="16"/>
      <c r="B132" s="265"/>
      <c r="C132" s="266"/>
      <c r="D132" s="234" t="s">
        <v>141</v>
      </c>
      <c r="E132" s="267" t="s">
        <v>19</v>
      </c>
      <c r="F132" s="268" t="s">
        <v>348</v>
      </c>
      <c r="G132" s="266"/>
      <c r="H132" s="269">
        <v>475.44999999999999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75" t="s">
        <v>141</v>
      </c>
      <c r="AU132" s="275" t="s">
        <v>81</v>
      </c>
      <c r="AV132" s="16" t="s">
        <v>150</v>
      </c>
      <c r="AW132" s="16" t="s">
        <v>33</v>
      </c>
      <c r="AX132" s="16" t="s">
        <v>72</v>
      </c>
      <c r="AY132" s="275" t="s">
        <v>130</v>
      </c>
    </row>
    <row r="133" s="13" customFormat="1">
      <c r="A133" s="13"/>
      <c r="B133" s="232"/>
      <c r="C133" s="233"/>
      <c r="D133" s="234" t="s">
        <v>141</v>
      </c>
      <c r="E133" s="235" t="s">
        <v>19</v>
      </c>
      <c r="F133" s="236" t="s">
        <v>349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141</v>
      </c>
      <c r="AU133" s="242" t="s">
        <v>81</v>
      </c>
      <c r="AV133" s="13" t="s">
        <v>79</v>
      </c>
      <c r="AW133" s="13" t="s">
        <v>33</v>
      </c>
      <c r="AX133" s="13" t="s">
        <v>72</v>
      </c>
      <c r="AY133" s="242" t="s">
        <v>130</v>
      </c>
    </row>
    <row r="134" s="14" customFormat="1">
      <c r="A134" s="14"/>
      <c r="B134" s="243"/>
      <c r="C134" s="244"/>
      <c r="D134" s="234" t="s">
        <v>141</v>
      </c>
      <c r="E134" s="245" t="s">
        <v>19</v>
      </c>
      <c r="F134" s="246" t="s">
        <v>350</v>
      </c>
      <c r="G134" s="244"/>
      <c r="H134" s="247">
        <v>26.359999999999999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141</v>
      </c>
      <c r="AU134" s="253" t="s">
        <v>81</v>
      </c>
      <c r="AV134" s="14" t="s">
        <v>81</v>
      </c>
      <c r="AW134" s="14" t="s">
        <v>33</v>
      </c>
      <c r="AX134" s="14" t="s">
        <v>72</v>
      </c>
      <c r="AY134" s="253" t="s">
        <v>130</v>
      </c>
    </row>
    <row r="135" s="16" customFormat="1">
      <c r="A135" s="16"/>
      <c r="B135" s="265"/>
      <c r="C135" s="266"/>
      <c r="D135" s="234" t="s">
        <v>141</v>
      </c>
      <c r="E135" s="267" t="s">
        <v>19</v>
      </c>
      <c r="F135" s="268" t="s">
        <v>351</v>
      </c>
      <c r="G135" s="266"/>
      <c r="H135" s="269">
        <v>26.359999999999999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5" t="s">
        <v>141</v>
      </c>
      <c r="AU135" s="275" t="s">
        <v>81</v>
      </c>
      <c r="AV135" s="16" t="s">
        <v>150</v>
      </c>
      <c r="AW135" s="16" t="s">
        <v>33</v>
      </c>
      <c r="AX135" s="16" t="s">
        <v>72</v>
      </c>
      <c r="AY135" s="275" t="s">
        <v>130</v>
      </c>
    </row>
    <row r="136" s="13" customFormat="1">
      <c r="A136" s="13"/>
      <c r="B136" s="232"/>
      <c r="C136" s="233"/>
      <c r="D136" s="234" t="s">
        <v>141</v>
      </c>
      <c r="E136" s="235" t="s">
        <v>19</v>
      </c>
      <c r="F136" s="236" t="s">
        <v>322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81</v>
      </c>
      <c r="AV136" s="13" t="s">
        <v>79</v>
      </c>
      <c r="AW136" s="13" t="s">
        <v>33</v>
      </c>
      <c r="AX136" s="13" t="s">
        <v>72</v>
      </c>
      <c r="AY136" s="242" t="s">
        <v>130</v>
      </c>
    </row>
    <row r="137" s="14" customFormat="1">
      <c r="A137" s="14"/>
      <c r="B137" s="243"/>
      <c r="C137" s="244"/>
      <c r="D137" s="234" t="s">
        <v>141</v>
      </c>
      <c r="E137" s="245" t="s">
        <v>19</v>
      </c>
      <c r="F137" s="246" t="s">
        <v>323</v>
      </c>
      <c r="G137" s="244"/>
      <c r="H137" s="247">
        <v>2.8999999999999999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141</v>
      </c>
      <c r="AU137" s="253" t="s">
        <v>81</v>
      </c>
      <c r="AV137" s="14" t="s">
        <v>81</v>
      </c>
      <c r="AW137" s="14" t="s">
        <v>33</v>
      </c>
      <c r="AX137" s="14" t="s">
        <v>72</v>
      </c>
      <c r="AY137" s="253" t="s">
        <v>130</v>
      </c>
    </row>
    <row r="138" s="16" customFormat="1">
      <c r="A138" s="16"/>
      <c r="B138" s="265"/>
      <c r="C138" s="266"/>
      <c r="D138" s="234" t="s">
        <v>141</v>
      </c>
      <c r="E138" s="267" t="s">
        <v>19</v>
      </c>
      <c r="F138" s="268" t="s">
        <v>324</v>
      </c>
      <c r="G138" s="266"/>
      <c r="H138" s="269">
        <v>2.8999999999999999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5" t="s">
        <v>141</v>
      </c>
      <c r="AU138" s="275" t="s">
        <v>81</v>
      </c>
      <c r="AV138" s="16" t="s">
        <v>150</v>
      </c>
      <c r="AW138" s="16" t="s">
        <v>33</v>
      </c>
      <c r="AX138" s="16" t="s">
        <v>72</v>
      </c>
      <c r="AY138" s="275" t="s">
        <v>130</v>
      </c>
    </row>
    <row r="139" s="13" customFormat="1">
      <c r="A139" s="13"/>
      <c r="B139" s="232"/>
      <c r="C139" s="233"/>
      <c r="D139" s="234" t="s">
        <v>141</v>
      </c>
      <c r="E139" s="235" t="s">
        <v>19</v>
      </c>
      <c r="F139" s="236" t="s">
        <v>329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141</v>
      </c>
      <c r="AU139" s="242" t="s">
        <v>81</v>
      </c>
      <c r="AV139" s="13" t="s">
        <v>79</v>
      </c>
      <c r="AW139" s="13" t="s">
        <v>33</v>
      </c>
      <c r="AX139" s="13" t="s">
        <v>72</v>
      </c>
      <c r="AY139" s="242" t="s">
        <v>130</v>
      </c>
    </row>
    <row r="140" s="14" customFormat="1">
      <c r="A140" s="14"/>
      <c r="B140" s="243"/>
      <c r="C140" s="244"/>
      <c r="D140" s="234" t="s">
        <v>141</v>
      </c>
      <c r="E140" s="245" t="s">
        <v>19</v>
      </c>
      <c r="F140" s="246" t="s">
        <v>352</v>
      </c>
      <c r="G140" s="244"/>
      <c r="H140" s="247">
        <v>3.5499999999999998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141</v>
      </c>
      <c r="AU140" s="253" t="s">
        <v>81</v>
      </c>
      <c r="AV140" s="14" t="s">
        <v>81</v>
      </c>
      <c r="AW140" s="14" t="s">
        <v>33</v>
      </c>
      <c r="AX140" s="14" t="s">
        <v>72</v>
      </c>
      <c r="AY140" s="253" t="s">
        <v>130</v>
      </c>
    </row>
    <row r="141" s="16" customFormat="1">
      <c r="A141" s="16"/>
      <c r="B141" s="265"/>
      <c r="C141" s="266"/>
      <c r="D141" s="234" t="s">
        <v>141</v>
      </c>
      <c r="E141" s="267" t="s">
        <v>19</v>
      </c>
      <c r="F141" s="268" t="s">
        <v>331</v>
      </c>
      <c r="G141" s="266"/>
      <c r="H141" s="269">
        <v>3.5499999999999998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75" t="s">
        <v>141</v>
      </c>
      <c r="AU141" s="275" t="s">
        <v>81</v>
      </c>
      <c r="AV141" s="16" t="s">
        <v>150</v>
      </c>
      <c r="AW141" s="16" t="s">
        <v>33</v>
      </c>
      <c r="AX141" s="16" t="s">
        <v>72</v>
      </c>
      <c r="AY141" s="275" t="s">
        <v>130</v>
      </c>
    </row>
    <row r="142" s="13" customFormat="1">
      <c r="A142" s="13"/>
      <c r="B142" s="232"/>
      <c r="C142" s="233"/>
      <c r="D142" s="234" t="s">
        <v>141</v>
      </c>
      <c r="E142" s="235" t="s">
        <v>19</v>
      </c>
      <c r="F142" s="236" t="s">
        <v>353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141</v>
      </c>
      <c r="AU142" s="242" t="s">
        <v>81</v>
      </c>
      <c r="AV142" s="13" t="s">
        <v>79</v>
      </c>
      <c r="AW142" s="13" t="s">
        <v>33</v>
      </c>
      <c r="AX142" s="13" t="s">
        <v>72</v>
      </c>
      <c r="AY142" s="242" t="s">
        <v>130</v>
      </c>
    </row>
    <row r="143" s="14" customFormat="1">
      <c r="A143" s="14"/>
      <c r="B143" s="243"/>
      <c r="C143" s="244"/>
      <c r="D143" s="234" t="s">
        <v>141</v>
      </c>
      <c r="E143" s="245" t="s">
        <v>19</v>
      </c>
      <c r="F143" s="246" t="s">
        <v>354</v>
      </c>
      <c r="G143" s="244"/>
      <c r="H143" s="247">
        <v>4.8499999999999996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141</v>
      </c>
      <c r="AU143" s="253" t="s">
        <v>81</v>
      </c>
      <c r="AV143" s="14" t="s">
        <v>81</v>
      </c>
      <c r="AW143" s="14" t="s">
        <v>33</v>
      </c>
      <c r="AX143" s="14" t="s">
        <v>72</v>
      </c>
      <c r="AY143" s="253" t="s">
        <v>130</v>
      </c>
    </row>
    <row r="144" s="16" customFormat="1">
      <c r="A144" s="16"/>
      <c r="B144" s="265"/>
      <c r="C144" s="266"/>
      <c r="D144" s="234" t="s">
        <v>141</v>
      </c>
      <c r="E144" s="267" t="s">
        <v>19</v>
      </c>
      <c r="F144" s="268" t="s">
        <v>355</v>
      </c>
      <c r="G144" s="266"/>
      <c r="H144" s="269">
        <v>4.8499999999999996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5" t="s">
        <v>141</v>
      </c>
      <c r="AU144" s="275" t="s">
        <v>81</v>
      </c>
      <c r="AV144" s="16" t="s">
        <v>150</v>
      </c>
      <c r="AW144" s="16" t="s">
        <v>33</v>
      </c>
      <c r="AX144" s="16" t="s">
        <v>72</v>
      </c>
      <c r="AY144" s="275" t="s">
        <v>130</v>
      </c>
    </row>
    <row r="145" s="15" customFormat="1">
      <c r="A145" s="15"/>
      <c r="B145" s="254"/>
      <c r="C145" s="255"/>
      <c r="D145" s="234" t="s">
        <v>141</v>
      </c>
      <c r="E145" s="256" t="s">
        <v>19</v>
      </c>
      <c r="F145" s="257" t="s">
        <v>144</v>
      </c>
      <c r="G145" s="255"/>
      <c r="H145" s="258">
        <v>513.11000000000001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141</v>
      </c>
      <c r="AU145" s="264" t="s">
        <v>81</v>
      </c>
      <c r="AV145" s="15" t="s">
        <v>137</v>
      </c>
      <c r="AW145" s="15" t="s">
        <v>33</v>
      </c>
      <c r="AX145" s="15" t="s">
        <v>79</v>
      </c>
      <c r="AY145" s="264" t="s">
        <v>130</v>
      </c>
    </row>
    <row r="146" s="12" customFormat="1" ht="22.8" customHeight="1">
      <c r="A146" s="12"/>
      <c r="B146" s="198"/>
      <c r="C146" s="199"/>
      <c r="D146" s="200" t="s">
        <v>71</v>
      </c>
      <c r="E146" s="212" t="s">
        <v>165</v>
      </c>
      <c r="F146" s="212" t="s">
        <v>200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SUM(P147:P294)</f>
        <v>0</v>
      </c>
      <c r="Q146" s="206"/>
      <c r="R146" s="207">
        <f>SUM(R147:R294)</f>
        <v>132.35796326000002</v>
      </c>
      <c r="S146" s="206"/>
      <c r="T146" s="208">
        <f>SUM(T147:T294)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79</v>
      </c>
      <c r="AT146" s="210" t="s">
        <v>71</v>
      </c>
      <c r="AU146" s="210" t="s">
        <v>79</v>
      </c>
      <c r="AY146" s="209" t="s">
        <v>130</v>
      </c>
      <c r="BK146" s="211">
        <f>SUM(BK147:BK294)</f>
        <v>0</v>
      </c>
    </row>
    <row r="147" s="2" customFormat="1" ht="33" customHeight="1">
      <c r="A147" s="40"/>
      <c r="B147" s="41"/>
      <c r="C147" s="214" t="s">
        <v>165</v>
      </c>
      <c r="D147" s="214" t="s">
        <v>132</v>
      </c>
      <c r="E147" s="215" t="s">
        <v>356</v>
      </c>
      <c r="F147" s="216" t="s">
        <v>357</v>
      </c>
      <c r="G147" s="217" t="s">
        <v>135</v>
      </c>
      <c r="H147" s="218">
        <v>3.5499999999999998</v>
      </c>
      <c r="I147" s="219"/>
      <c r="J147" s="220">
        <f>ROUND(I147*H147,2)</f>
        <v>0</v>
      </c>
      <c r="K147" s="216" t="s">
        <v>136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137</v>
      </c>
      <c r="AT147" s="225" t="s">
        <v>132</v>
      </c>
      <c r="AU147" s="225" t="s">
        <v>81</v>
      </c>
      <c r="AY147" s="19" t="s">
        <v>130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137</v>
      </c>
      <c r="BM147" s="225" t="s">
        <v>358</v>
      </c>
    </row>
    <row r="148" s="2" customFormat="1">
      <c r="A148" s="40"/>
      <c r="B148" s="41"/>
      <c r="C148" s="42"/>
      <c r="D148" s="227" t="s">
        <v>139</v>
      </c>
      <c r="E148" s="42"/>
      <c r="F148" s="228" t="s">
        <v>359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139</v>
      </c>
      <c r="AU148" s="19" t="s">
        <v>81</v>
      </c>
    </row>
    <row r="149" s="13" customFormat="1">
      <c r="A149" s="13"/>
      <c r="B149" s="232"/>
      <c r="C149" s="233"/>
      <c r="D149" s="234" t="s">
        <v>141</v>
      </c>
      <c r="E149" s="235" t="s">
        <v>19</v>
      </c>
      <c r="F149" s="236" t="s">
        <v>160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141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130</v>
      </c>
    </row>
    <row r="150" s="13" customFormat="1">
      <c r="A150" s="13"/>
      <c r="B150" s="232"/>
      <c r="C150" s="233"/>
      <c r="D150" s="234" t="s">
        <v>141</v>
      </c>
      <c r="E150" s="235" t="s">
        <v>19</v>
      </c>
      <c r="F150" s="236" t="s">
        <v>142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130</v>
      </c>
    </row>
    <row r="151" s="13" customFormat="1">
      <c r="A151" s="13"/>
      <c r="B151" s="232"/>
      <c r="C151" s="233"/>
      <c r="D151" s="234" t="s">
        <v>141</v>
      </c>
      <c r="E151" s="235" t="s">
        <v>19</v>
      </c>
      <c r="F151" s="236" t="s">
        <v>321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141</v>
      </c>
      <c r="AU151" s="242" t="s">
        <v>81</v>
      </c>
      <c r="AV151" s="13" t="s">
        <v>79</v>
      </c>
      <c r="AW151" s="13" t="s">
        <v>33</v>
      </c>
      <c r="AX151" s="13" t="s">
        <v>72</v>
      </c>
      <c r="AY151" s="242" t="s">
        <v>130</v>
      </c>
    </row>
    <row r="152" s="13" customFormat="1">
      <c r="A152" s="13"/>
      <c r="B152" s="232"/>
      <c r="C152" s="233"/>
      <c r="D152" s="234" t="s">
        <v>141</v>
      </c>
      <c r="E152" s="235" t="s">
        <v>19</v>
      </c>
      <c r="F152" s="236" t="s">
        <v>329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81</v>
      </c>
      <c r="AV152" s="13" t="s">
        <v>79</v>
      </c>
      <c r="AW152" s="13" t="s">
        <v>33</v>
      </c>
      <c r="AX152" s="13" t="s">
        <v>72</v>
      </c>
      <c r="AY152" s="242" t="s">
        <v>130</v>
      </c>
    </row>
    <row r="153" s="14" customFormat="1">
      <c r="A153" s="14"/>
      <c r="B153" s="243"/>
      <c r="C153" s="244"/>
      <c r="D153" s="234" t="s">
        <v>141</v>
      </c>
      <c r="E153" s="245" t="s">
        <v>19</v>
      </c>
      <c r="F153" s="246" t="s">
        <v>330</v>
      </c>
      <c r="G153" s="244"/>
      <c r="H153" s="247">
        <v>3.5499999999999998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141</v>
      </c>
      <c r="AU153" s="253" t="s">
        <v>81</v>
      </c>
      <c r="AV153" s="14" t="s">
        <v>81</v>
      </c>
      <c r="AW153" s="14" t="s">
        <v>33</v>
      </c>
      <c r="AX153" s="14" t="s">
        <v>72</v>
      </c>
      <c r="AY153" s="253" t="s">
        <v>130</v>
      </c>
    </row>
    <row r="154" s="16" customFormat="1">
      <c r="A154" s="16"/>
      <c r="B154" s="265"/>
      <c r="C154" s="266"/>
      <c r="D154" s="234" t="s">
        <v>141</v>
      </c>
      <c r="E154" s="267" t="s">
        <v>19</v>
      </c>
      <c r="F154" s="268" t="s">
        <v>331</v>
      </c>
      <c r="G154" s="266"/>
      <c r="H154" s="269">
        <v>3.5499999999999998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141</v>
      </c>
      <c r="AU154" s="275" t="s">
        <v>81</v>
      </c>
      <c r="AV154" s="16" t="s">
        <v>150</v>
      </c>
      <c r="AW154" s="16" t="s">
        <v>33</v>
      </c>
      <c r="AX154" s="16" t="s">
        <v>72</v>
      </c>
      <c r="AY154" s="275" t="s">
        <v>130</v>
      </c>
    </row>
    <row r="155" s="15" customFormat="1">
      <c r="A155" s="15"/>
      <c r="B155" s="254"/>
      <c r="C155" s="255"/>
      <c r="D155" s="234" t="s">
        <v>141</v>
      </c>
      <c r="E155" s="256" t="s">
        <v>19</v>
      </c>
      <c r="F155" s="257" t="s">
        <v>144</v>
      </c>
      <c r="G155" s="255"/>
      <c r="H155" s="258">
        <v>3.5499999999999998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141</v>
      </c>
      <c r="AU155" s="264" t="s">
        <v>81</v>
      </c>
      <c r="AV155" s="15" t="s">
        <v>137</v>
      </c>
      <c r="AW155" s="15" t="s">
        <v>33</v>
      </c>
      <c r="AX155" s="15" t="s">
        <v>79</v>
      </c>
      <c r="AY155" s="264" t="s">
        <v>130</v>
      </c>
    </row>
    <row r="156" s="2" customFormat="1" ht="33" customHeight="1">
      <c r="A156" s="40"/>
      <c r="B156" s="41"/>
      <c r="C156" s="214" t="s">
        <v>172</v>
      </c>
      <c r="D156" s="214" t="s">
        <v>132</v>
      </c>
      <c r="E156" s="215" t="s">
        <v>360</v>
      </c>
      <c r="F156" s="216" t="s">
        <v>361</v>
      </c>
      <c r="G156" s="217" t="s">
        <v>135</v>
      </c>
      <c r="H156" s="218">
        <v>403.00999999999999</v>
      </c>
      <c r="I156" s="219"/>
      <c r="J156" s="220">
        <f>ROUND(I156*H156,2)</f>
        <v>0</v>
      </c>
      <c r="K156" s="216" t="s">
        <v>136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137</v>
      </c>
      <c r="AT156" s="225" t="s">
        <v>132</v>
      </c>
      <c r="AU156" s="225" t="s">
        <v>81</v>
      </c>
      <c r="AY156" s="19" t="s">
        <v>130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137</v>
      </c>
      <c r="BM156" s="225" t="s">
        <v>362</v>
      </c>
    </row>
    <row r="157" s="2" customFormat="1">
      <c r="A157" s="40"/>
      <c r="B157" s="41"/>
      <c r="C157" s="42"/>
      <c r="D157" s="227" t="s">
        <v>139</v>
      </c>
      <c r="E157" s="42"/>
      <c r="F157" s="228" t="s">
        <v>363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139</v>
      </c>
      <c r="AU157" s="19" t="s">
        <v>81</v>
      </c>
    </row>
    <row r="158" s="13" customFormat="1">
      <c r="A158" s="13"/>
      <c r="B158" s="232"/>
      <c r="C158" s="233"/>
      <c r="D158" s="234" t="s">
        <v>141</v>
      </c>
      <c r="E158" s="235" t="s">
        <v>19</v>
      </c>
      <c r="F158" s="236" t="s">
        <v>160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141</v>
      </c>
      <c r="AU158" s="242" t="s">
        <v>81</v>
      </c>
      <c r="AV158" s="13" t="s">
        <v>79</v>
      </c>
      <c r="AW158" s="13" t="s">
        <v>33</v>
      </c>
      <c r="AX158" s="13" t="s">
        <v>72</v>
      </c>
      <c r="AY158" s="242" t="s">
        <v>130</v>
      </c>
    </row>
    <row r="159" s="13" customFormat="1">
      <c r="A159" s="13"/>
      <c r="B159" s="232"/>
      <c r="C159" s="233"/>
      <c r="D159" s="234" t="s">
        <v>141</v>
      </c>
      <c r="E159" s="235" t="s">
        <v>19</v>
      </c>
      <c r="F159" s="236" t="s">
        <v>142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81</v>
      </c>
      <c r="AV159" s="13" t="s">
        <v>79</v>
      </c>
      <c r="AW159" s="13" t="s">
        <v>33</v>
      </c>
      <c r="AX159" s="13" t="s">
        <v>72</v>
      </c>
      <c r="AY159" s="242" t="s">
        <v>130</v>
      </c>
    </row>
    <row r="160" s="13" customFormat="1">
      <c r="A160" s="13"/>
      <c r="B160" s="232"/>
      <c r="C160" s="233"/>
      <c r="D160" s="234" t="s">
        <v>141</v>
      </c>
      <c r="E160" s="235" t="s">
        <v>19</v>
      </c>
      <c r="F160" s="236" t="s">
        <v>321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141</v>
      </c>
      <c r="AU160" s="242" t="s">
        <v>81</v>
      </c>
      <c r="AV160" s="13" t="s">
        <v>79</v>
      </c>
      <c r="AW160" s="13" t="s">
        <v>33</v>
      </c>
      <c r="AX160" s="13" t="s">
        <v>72</v>
      </c>
      <c r="AY160" s="242" t="s">
        <v>130</v>
      </c>
    </row>
    <row r="161" s="13" customFormat="1">
      <c r="A161" s="13"/>
      <c r="B161" s="232"/>
      <c r="C161" s="233"/>
      <c r="D161" s="234" t="s">
        <v>141</v>
      </c>
      <c r="E161" s="235" t="s">
        <v>19</v>
      </c>
      <c r="F161" s="236" t="s">
        <v>341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81</v>
      </c>
      <c r="AV161" s="13" t="s">
        <v>79</v>
      </c>
      <c r="AW161" s="13" t="s">
        <v>33</v>
      </c>
      <c r="AX161" s="13" t="s">
        <v>72</v>
      </c>
      <c r="AY161" s="242" t="s">
        <v>130</v>
      </c>
    </row>
    <row r="162" s="13" customFormat="1">
      <c r="A162" s="13"/>
      <c r="B162" s="232"/>
      <c r="C162" s="233"/>
      <c r="D162" s="234" t="s">
        <v>141</v>
      </c>
      <c r="E162" s="235" t="s">
        <v>19</v>
      </c>
      <c r="F162" s="236" t="s">
        <v>342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81</v>
      </c>
      <c r="AV162" s="13" t="s">
        <v>79</v>
      </c>
      <c r="AW162" s="13" t="s">
        <v>33</v>
      </c>
      <c r="AX162" s="13" t="s">
        <v>72</v>
      </c>
      <c r="AY162" s="242" t="s">
        <v>130</v>
      </c>
    </row>
    <row r="163" s="14" customFormat="1">
      <c r="A163" s="14"/>
      <c r="B163" s="243"/>
      <c r="C163" s="244"/>
      <c r="D163" s="234" t="s">
        <v>141</v>
      </c>
      <c r="E163" s="245" t="s">
        <v>19</v>
      </c>
      <c r="F163" s="246" t="s">
        <v>343</v>
      </c>
      <c r="G163" s="244"/>
      <c r="H163" s="247">
        <v>295.85000000000002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141</v>
      </c>
      <c r="AU163" s="253" t="s">
        <v>81</v>
      </c>
      <c r="AV163" s="14" t="s">
        <v>81</v>
      </c>
      <c r="AW163" s="14" t="s">
        <v>33</v>
      </c>
      <c r="AX163" s="14" t="s">
        <v>72</v>
      </c>
      <c r="AY163" s="253" t="s">
        <v>130</v>
      </c>
    </row>
    <row r="164" s="13" customFormat="1">
      <c r="A164" s="13"/>
      <c r="B164" s="232"/>
      <c r="C164" s="233"/>
      <c r="D164" s="234" t="s">
        <v>141</v>
      </c>
      <c r="E164" s="235" t="s">
        <v>19</v>
      </c>
      <c r="F164" s="236" t="s">
        <v>344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141</v>
      </c>
      <c r="AU164" s="242" t="s">
        <v>81</v>
      </c>
      <c r="AV164" s="13" t="s">
        <v>79</v>
      </c>
      <c r="AW164" s="13" t="s">
        <v>33</v>
      </c>
      <c r="AX164" s="13" t="s">
        <v>72</v>
      </c>
      <c r="AY164" s="242" t="s">
        <v>130</v>
      </c>
    </row>
    <row r="165" s="14" customFormat="1">
      <c r="A165" s="14"/>
      <c r="B165" s="243"/>
      <c r="C165" s="244"/>
      <c r="D165" s="234" t="s">
        <v>141</v>
      </c>
      <c r="E165" s="245" t="s">
        <v>19</v>
      </c>
      <c r="F165" s="246" t="s">
        <v>345</v>
      </c>
      <c r="G165" s="244"/>
      <c r="H165" s="247">
        <v>75.950000000000003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141</v>
      </c>
      <c r="AU165" s="253" t="s">
        <v>81</v>
      </c>
      <c r="AV165" s="14" t="s">
        <v>81</v>
      </c>
      <c r="AW165" s="14" t="s">
        <v>33</v>
      </c>
      <c r="AX165" s="14" t="s">
        <v>72</v>
      </c>
      <c r="AY165" s="253" t="s">
        <v>130</v>
      </c>
    </row>
    <row r="166" s="13" customFormat="1">
      <c r="A166" s="13"/>
      <c r="B166" s="232"/>
      <c r="C166" s="233"/>
      <c r="D166" s="234" t="s">
        <v>141</v>
      </c>
      <c r="E166" s="235" t="s">
        <v>19</v>
      </c>
      <c r="F166" s="236" t="s">
        <v>349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141</v>
      </c>
      <c r="AU166" s="242" t="s">
        <v>81</v>
      </c>
      <c r="AV166" s="13" t="s">
        <v>79</v>
      </c>
      <c r="AW166" s="13" t="s">
        <v>33</v>
      </c>
      <c r="AX166" s="13" t="s">
        <v>72</v>
      </c>
      <c r="AY166" s="242" t="s">
        <v>130</v>
      </c>
    </row>
    <row r="167" s="14" customFormat="1">
      <c r="A167" s="14"/>
      <c r="B167" s="243"/>
      <c r="C167" s="244"/>
      <c r="D167" s="234" t="s">
        <v>141</v>
      </c>
      <c r="E167" s="245" t="s">
        <v>19</v>
      </c>
      <c r="F167" s="246" t="s">
        <v>350</v>
      </c>
      <c r="G167" s="244"/>
      <c r="H167" s="247">
        <v>26.359999999999999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141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130</v>
      </c>
    </row>
    <row r="168" s="16" customFormat="1">
      <c r="A168" s="16"/>
      <c r="B168" s="265"/>
      <c r="C168" s="266"/>
      <c r="D168" s="234" t="s">
        <v>141</v>
      </c>
      <c r="E168" s="267" t="s">
        <v>19</v>
      </c>
      <c r="F168" s="268" t="s">
        <v>351</v>
      </c>
      <c r="G168" s="266"/>
      <c r="H168" s="269">
        <v>398.16000000000002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5" t="s">
        <v>141</v>
      </c>
      <c r="AU168" s="275" t="s">
        <v>81</v>
      </c>
      <c r="AV168" s="16" t="s">
        <v>150</v>
      </c>
      <c r="AW168" s="16" t="s">
        <v>33</v>
      </c>
      <c r="AX168" s="16" t="s">
        <v>72</v>
      </c>
      <c r="AY168" s="275" t="s">
        <v>130</v>
      </c>
    </row>
    <row r="169" s="13" customFormat="1">
      <c r="A169" s="13"/>
      <c r="B169" s="232"/>
      <c r="C169" s="233"/>
      <c r="D169" s="234" t="s">
        <v>141</v>
      </c>
      <c r="E169" s="235" t="s">
        <v>19</v>
      </c>
      <c r="F169" s="236" t="s">
        <v>353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141</v>
      </c>
      <c r="AU169" s="242" t="s">
        <v>81</v>
      </c>
      <c r="AV169" s="13" t="s">
        <v>79</v>
      </c>
      <c r="AW169" s="13" t="s">
        <v>33</v>
      </c>
      <c r="AX169" s="13" t="s">
        <v>72</v>
      </c>
      <c r="AY169" s="242" t="s">
        <v>130</v>
      </c>
    </row>
    <row r="170" s="14" customFormat="1">
      <c r="A170" s="14"/>
      <c r="B170" s="243"/>
      <c r="C170" s="244"/>
      <c r="D170" s="234" t="s">
        <v>141</v>
      </c>
      <c r="E170" s="245" t="s">
        <v>19</v>
      </c>
      <c r="F170" s="246" t="s">
        <v>354</v>
      </c>
      <c r="G170" s="244"/>
      <c r="H170" s="247">
        <v>4.8499999999999996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141</v>
      </c>
      <c r="AU170" s="253" t="s">
        <v>81</v>
      </c>
      <c r="AV170" s="14" t="s">
        <v>81</v>
      </c>
      <c r="AW170" s="14" t="s">
        <v>33</v>
      </c>
      <c r="AX170" s="14" t="s">
        <v>72</v>
      </c>
      <c r="AY170" s="253" t="s">
        <v>130</v>
      </c>
    </row>
    <row r="171" s="16" customFormat="1">
      <c r="A171" s="16"/>
      <c r="B171" s="265"/>
      <c r="C171" s="266"/>
      <c r="D171" s="234" t="s">
        <v>141</v>
      </c>
      <c r="E171" s="267" t="s">
        <v>19</v>
      </c>
      <c r="F171" s="268" t="s">
        <v>355</v>
      </c>
      <c r="G171" s="266"/>
      <c r="H171" s="269">
        <v>4.8499999999999996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5" t="s">
        <v>141</v>
      </c>
      <c r="AU171" s="275" t="s">
        <v>81</v>
      </c>
      <c r="AV171" s="16" t="s">
        <v>150</v>
      </c>
      <c r="AW171" s="16" t="s">
        <v>33</v>
      </c>
      <c r="AX171" s="16" t="s">
        <v>72</v>
      </c>
      <c r="AY171" s="275" t="s">
        <v>130</v>
      </c>
    </row>
    <row r="172" s="15" customFormat="1">
      <c r="A172" s="15"/>
      <c r="B172" s="254"/>
      <c r="C172" s="255"/>
      <c r="D172" s="234" t="s">
        <v>141</v>
      </c>
      <c r="E172" s="256" t="s">
        <v>19</v>
      </c>
      <c r="F172" s="257" t="s">
        <v>144</v>
      </c>
      <c r="G172" s="255"/>
      <c r="H172" s="258">
        <v>403.00999999999999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141</v>
      </c>
      <c r="AU172" s="264" t="s">
        <v>81</v>
      </c>
      <c r="AV172" s="15" t="s">
        <v>137</v>
      </c>
      <c r="AW172" s="15" t="s">
        <v>33</v>
      </c>
      <c r="AX172" s="15" t="s">
        <v>79</v>
      </c>
      <c r="AY172" s="264" t="s">
        <v>130</v>
      </c>
    </row>
    <row r="173" s="2" customFormat="1" ht="33" customHeight="1">
      <c r="A173" s="40"/>
      <c r="B173" s="41"/>
      <c r="C173" s="214" t="s">
        <v>179</v>
      </c>
      <c r="D173" s="214" t="s">
        <v>132</v>
      </c>
      <c r="E173" s="215" t="s">
        <v>364</v>
      </c>
      <c r="F173" s="216" t="s">
        <v>365</v>
      </c>
      <c r="G173" s="217" t="s">
        <v>135</v>
      </c>
      <c r="H173" s="218">
        <v>103.65000000000001</v>
      </c>
      <c r="I173" s="219"/>
      <c r="J173" s="220">
        <f>ROUND(I173*H173,2)</f>
        <v>0</v>
      </c>
      <c r="K173" s="216" t="s">
        <v>136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137</v>
      </c>
      <c r="AT173" s="225" t="s">
        <v>132</v>
      </c>
      <c r="AU173" s="225" t="s">
        <v>81</v>
      </c>
      <c r="AY173" s="19" t="s">
        <v>130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137</v>
      </c>
      <c r="BM173" s="225" t="s">
        <v>366</v>
      </c>
    </row>
    <row r="174" s="2" customFormat="1">
      <c r="A174" s="40"/>
      <c r="B174" s="41"/>
      <c r="C174" s="42"/>
      <c r="D174" s="227" t="s">
        <v>139</v>
      </c>
      <c r="E174" s="42"/>
      <c r="F174" s="228" t="s">
        <v>367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139</v>
      </c>
      <c r="AU174" s="19" t="s">
        <v>81</v>
      </c>
    </row>
    <row r="175" s="13" customFormat="1">
      <c r="A175" s="13"/>
      <c r="B175" s="232"/>
      <c r="C175" s="233"/>
      <c r="D175" s="234" t="s">
        <v>141</v>
      </c>
      <c r="E175" s="235" t="s">
        <v>19</v>
      </c>
      <c r="F175" s="236" t="s">
        <v>160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141</v>
      </c>
      <c r="AU175" s="242" t="s">
        <v>81</v>
      </c>
      <c r="AV175" s="13" t="s">
        <v>79</v>
      </c>
      <c r="AW175" s="13" t="s">
        <v>33</v>
      </c>
      <c r="AX175" s="13" t="s">
        <v>72</v>
      </c>
      <c r="AY175" s="242" t="s">
        <v>130</v>
      </c>
    </row>
    <row r="176" s="13" customFormat="1">
      <c r="A176" s="13"/>
      <c r="B176" s="232"/>
      <c r="C176" s="233"/>
      <c r="D176" s="234" t="s">
        <v>141</v>
      </c>
      <c r="E176" s="235" t="s">
        <v>19</v>
      </c>
      <c r="F176" s="236" t="s">
        <v>142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141</v>
      </c>
      <c r="AU176" s="242" t="s">
        <v>81</v>
      </c>
      <c r="AV176" s="13" t="s">
        <v>79</v>
      </c>
      <c r="AW176" s="13" t="s">
        <v>33</v>
      </c>
      <c r="AX176" s="13" t="s">
        <v>72</v>
      </c>
      <c r="AY176" s="242" t="s">
        <v>130</v>
      </c>
    </row>
    <row r="177" s="13" customFormat="1">
      <c r="A177" s="13"/>
      <c r="B177" s="232"/>
      <c r="C177" s="233"/>
      <c r="D177" s="234" t="s">
        <v>141</v>
      </c>
      <c r="E177" s="235" t="s">
        <v>19</v>
      </c>
      <c r="F177" s="236" t="s">
        <v>321</v>
      </c>
      <c r="G177" s="233"/>
      <c r="H177" s="235" t="s">
        <v>19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141</v>
      </c>
      <c r="AU177" s="242" t="s">
        <v>81</v>
      </c>
      <c r="AV177" s="13" t="s">
        <v>79</v>
      </c>
      <c r="AW177" s="13" t="s">
        <v>33</v>
      </c>
      <c r="AX177" s="13" t="s">
        <v>72</v>
      </c>
      <c r="AY177" s="242" t="s">
        <v>130</v>
      </c>
    </row>
    <row r="178" s="13" customFormat="1">
      <c r="A178" s="13"/>
      <c r="B178" s="232"/>
      <c r="C178" s="233"/>
      <c r="D178" s="234" t="s">
        <v>141</v>
      </c>
      <c r="E178" s="235" t="s">
        <v>19</v>
      </c>
      <c r="F178" s="236" t="s">
        <v>341</v>
      </c>
      <c r="G178" s="233"/>
      <c r="H178" s="235" t="s">
        <v>19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141</v>
      </c>
      <c r="AU178" s="242" t="s">
        <v>81</v>
      </c>
      <c r="AV178" s="13" t="s">
        <v>79</v>
      </c>
      <c r="AW178" s="13" t="s">
        <v>33</v>
      </c>
      <c r="AX178" s="13" t="s">
        <v>72</v>
      </c>
      <c r="AY178" s="242" t="s">
        <v>130</v>
      </c>
    </row>
    <row r="179" s="13" customFormat="1">
      <c r="A179" s="13"/>
      <c r="B179" s="232"/>
      <c r="C179" s="233"/>
      <c r="D179" s="234" t="s">
        <v>141</v>
      </c>
      <c r="E179" s="235" t="s">
        <v>19</v>
      </c>
      <c r="F179" s="236" t="s">
        <v>346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141</v>
      </c>
      <c r="AU179" s="242" t="s">
        <v>81</v>
      </c>
      <c r="AV179" s="13" t="s">
        <v>79</v>
      </c>
      <c r="AW179" s="13" t="s">
        <v>33</v>
      </c>
      <c r="AX179" s="13" t="s">
        <v>72</v>
      </c>
      <c r="AY179" s="242" t="s">
        <v>130</v>
      </c>
    </row>
    <row r="180" s="14" customFormat="1">
      <c r="A180" s="14"/>
      <c r="B180" s="243"/>
      <c r="C180" s="244"/>
      <c r="D180" s="234" t="s">
        <v>141</v>
      </c>
      <c r="E180" s="245" t="s">
        <v>19</v>
      </c>
      <c r="F180" s="246" t="s">
        <v>347</v>
      </c>
      <c r="G180" s="244"/>
      <c r="H180" s="247">
        <v>103.65000000000001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141</v>
      </c>
      <c r="AU180" s="253" t="s">
        <v>81</v>
      </c>
      <c r="AV180" s="14" t="s">
        <v>81</v>
      </c>
      <c r="AW180" s="14" t="s">
        <v>33</v>
      </c>
      <c r="AX180" s="14" t="s">
        <v>72</v>
      </c>
      <c r="AY180" s="253" t="s">
        <v>130</v>
      </c>
    </row>
    <row r="181" s="16" customFormat="1">
      <c r="A181" s="16"/>
      <c r="B181" s="265"/>
      <c r="C181" s="266"/>
      <c r="D181" s="234" t="s">
        <v>141</v>
      </c>
      <c r="E181" s="267" t="s">
        <v>19</v>
      </c>
      <c r="F181" s="268" t="s">
        <v>348</v>
      </c>
      <c r="G181" s="266"/>
      <c r="H181" s="269">
        <v>103.65000000000001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5" t="s">
        <v>141</v>
      </c>
      <c r="AU181" s="275" t="s">
        <v>81</v>
      </c>
      <c r="AV181" s="16" t="s">
        <v>150</v>
      </c>
      <c r="AW181" s="16" t="s">
        <v>33</v>
      </c>
      <c r="AX181" s="16" t="s">
        <v>72</v>
      </c>
      <c r="AY181" s="275" t="s">
        <v>130</v>
      </c>
    </row>
    <row r="182" s="15" customFormat="1">
      <c r="A182" s="15"/>
      <c r="B182" s="254"/>
      <c r="C182" s="255"/>
      <c r="D182" s="234" t="s">
        <v>141</v>
      </c>
      <c r="E182" s="256" t="s">
        <v>19</v>
      </c>
      <c r="F182" s="257" t="s">
        <v>144</v>
      </c>
      <c r="G182" s="255"/>
      <c r="H182" s="258">
        <v>103.65000000000001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141</v>
      </c>
      <c r="AU182" s="264" t="s">
        <v>81</v>
      </c>
      <c r="AV182" s="15" t="s">
        <v>137</v>
      </c>
      <c r="AW182" s="15" t="s">
        <v>33</v>
      </c>
      <c r="AX182" s="15" t="s">
        <v>79</v>
      </c>
      <c r="AY182" s="264" t="s">
        <v>130</v>
      </c>
    </row>
    <row r="183" s="2" customFormat="1" ht="66.75" customHeight="1">
      <c r="A183" s="40"/>
      <c r="B183" s="41"/>
      <c r="C183" s="214" t="s">
        <v>185</v>
      </c>
      <c r="D183" s="214" t="s">
        <v>132</v>
      </c>
      <c r="E183" s="215" t="s">
        <v>368</v>
      </c>
      <c r="F183" s="216" t="s">
        <v>369</v>
      </c>
      <c r="G183" s="217" t="s">
        <v>135</v>
      </c>
      <c r="H183" s="218">
        <v>2.8999999999999999</v>
      </c>
      <c r="I183" s="219"/>
      <c r="J183" s="220">
        <f>ROUND(I183*H183,2)</f>
        <v>0</v>
      </c>
      <c r="K183" s="216" t="s">
        <v>136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0.13769000000000001</v>
      </c>
      <c r="R183" s="223">
        <f>Q183*H183</f>
        <v>0.39930100000000002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137</v>
      </c>
      <c r="AT183" s="225" t="s">
        <v>132</v>
      </c>
      <c r="AU183" s="225" t="s">
        <v>81</v>
      </c>
      <c r="AY183" s="19" t="s">
        <v>130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137</v>
      </c>
      <c r="BM183" s="225" t="s">
        <v>370</v>
      </c>
    </row>
    <row r="184" s="2" customFormat="1">
      <c r="A184" s="40"/>
      <c r="B184" s="41"/>
      <c r="C184" s="42"/>
      <c r="D184" s="227" t="s">
        <v>139</v>
      </c>
      <c r="E184" s="42"/>
      <c r="F184" s="228" t="s">
        <v>371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139</v>
      </c>
      <c r="AU184" s="19" t="s">
        <v>81</v>
      </c>
    </row>
    <row r="185" s="13" customFormat="1">
      <c r="A185" s="13"/>
      <c r="B185" s="232"/>
      <c r="C185" s="233"/>
      <c r="D185" s="234" t="s">
        <v>141</v>
      </c>
      <c r="E185" s="235" t="s">
        <v>19</v>
      </c>
      <c r="F185" s="236" t="s">
        <v>160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141</v>
      </c>
      <c r="AU185" s="242" t="s">
        <v>81</v>
      </c>
      <c r="AV185" s="13" t="s">
        <v>79</v>
      </c>
      <c r="AW185" s="13" t="s">
        <v>33</v>
      </c>
      <c r="AX185" s="13" t="s">
        <v>72</v>
      </c>
      <c r="AY185" s="242" t="s">
        <v>130</v>
      </c>
    </row>
    <row r="186" s="13" customFormat="1">
      <c r="A186" s="13"/>
      <c r="B186" s="232"/>
      <c r="C186" s="233"/>
      <c r="D186" s="234" t="s">
        <v>141</v>
      </c>
      <c r="E186" s="235" t="s">
        <v>19</v>
      </c>
      <c r="F186" s="236" t="s">
        <v>142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141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130</v>
      </c>
    </row>
    <row r="187" s="13" customFormat="1">
      <c r="A187" s="13"/>
      <c r="B187" s="232"/>
      <c r="C187" s="233"/>
      <c r="D187" s="234" t="s">
        <v>141</v>
      </c>
      <c r="E187" s="235" t="s">
        <v>19</v>
      </c>
      <c r="F187" s="236" t="s">
        <v>321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141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130</v>
      </c>
    </row>
    <row r="188" s="13" customFormat="1">
      <c r="A188" s="13"/>
      <c r="B188" s="232"/>
      <c r="C188" s="233"/>
      <c r="D188" s="234" t="s">
        <v>141</v>
      </c>
      <c r="E188" s="235" t="s">
        <v>19</v>
      </c>
      <c r="F188" s="236" t="s">
        <v>322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141</v>
      </c>
      <c r="AU188" s="242" t="s">
        <v>81</v>
      </c>
      <c r="AV188" s="13" t="s">
        <v>79</v>
      </c>
      <c r="AW188" s="13" t="s">
        <v>33</v>
      </c>
      <c r="AX188" s="13" t="s">
        <v>72</v>
      </c>
      <c r="AY188" s="242" t="s">
        <v>130</v>
      </c>
    </row>
    <row r="189" s="14" customFormat="1">
      <c r="A189" s="14"/>
      <c r="B189" s="243"/>
      <c r="C189" s="244"/>
      <c r="D189" s="234" t="s">
        <v>141</v>
      </c>
      <c r="E189" s="245" t="s">
        <v>19</v>
      </c>
      <c r="F189" s="246" t="s">
        <v>323</v>
      </c>
      <c r="G189" s="244"/>
      <c r="H189" s="247">
        <v>2.8999999999999999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141</v>
      </c>
      <c r="AU189" s="253" t="s">
        <v>81</v>
      </c>
      <c r="AV189" s="14" t="s">
        <v>81</v>
      </c>
      <c r="AW189" s="14" t="s">
        <v>33</v>
      </c>
      <c r="AX189" s="14" t="s">
        <v>72</v>
      </c>
      <c r="AY189" s="253" t="s">
        <v>130</v>
      </c>
    </row>
    <row r="190" s="16" customFormat="1">
      <c r="A190" s="16"/>
      <c r="B190" s="265"/>
      <c r="C190" s="266"/>
      <c r="D190" s="234" t="s">
        <v>141</v>
      </c>
      <c r="E190" s="267" t="s">
        <v>19</v>
      </c>
      <c r="F190" s="268" t="s">
        <v>324</v>
      </c>
      <c r="G190" s="266"/>
      <c r="H190" s="269">
        <v>2.8999999999999999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75" t="s">
        <v>141</v>
      </c>
      <c r="AU190" s="275" t="s">
        <v>81</v>
      </c>
      <c r="AV190" s="16" t="s">
        <v>150</v>
      </c>
      <c r="AW190" s="16" t="s">
        <v>33</v>
      </c>
      <c r="AX190" s="16" t="s">
        <v>72</v>
      </c>
      <c r="AY190" s="275" t="s">
        <v>130</v>
      </c>
    </row>
    <row r="191" s="15" customFormat="1">
      <c r="A191" s="15"/>
      <c r="B191" s="254"/>
      <c r="C191" s="255"/>
      <c r="D191" s="234" t="s">
        <v>141</v>
      </c>
      <c r="E191" s="256" t="s">
        <v>19</v>
      </c>
      <c r="F191" s="257" t="s">
        <v>144</v>
      </c>
      <c r="G191" s="255"/>
      <c r="H191" s="258">
        <v>2.8999999999999999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141</v>
      </c>
      <c r="AU191" s="264" t="s">
        <v>81</v>
      </c>
      <c r="AV191" s="15" t="s">
        <v>137</v>
      </c>
      <c r="AW191" s="15" t="s">
        <v>33</v>
      </c>
      <c r="AX191" s="15" t="s">
        <v>79</v>
      </c>
      <c r="AY191" s="264" t="s">
        <v>130</v>
      </c>
    </row>
    <row r="192" s="2" customFormat="1" ht="37.8" customHeight="1">
      <c r="A192" s="40"/>
      <c r="B192" s="41"/>
      <c r="C192" s="214" t="s">
        <v>193</v>
      </c>
      <c r="D192" s="214" t="s">
        <v>132</v>
      </c>
      <c r="E192" s="215" t="s">
        <v>372</v>
      </c>
      <c r="F192" s="216" t="s">
        <v>373</v>
      </c>
      <c r="G192" s="217" t="s">
        <v>135</v>
      </c>
      <c r="H192" s="218">
        <v>3.5499999999999998</v>
      </c>
      <c r="I192" s="219"/>
      <c r="J192" s="220">
        <f>ROUND(I192*H192,2)</f>
        <v>0</v>
      </c>
      <c r="K192" s="216" t="s">
        <v>136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137</v>
      </c>
      <c r="AT192" s="225" t="s">
        <v>132</v>
      </c>
      <c r="AU192" s="225" t="s">
        <v>81</v>
      </c>
      <c r="AY192" s="19" t="s">
        <v>130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137</v>
      </c>
      <c r="BM192" s="225" t="s">
        <v>374</v>
      </c>
    </row>
    <row r="193" s="2" customFormat="1">
      <c r="A193" s="40"/>
      <c r="B193" s="41"/>
      <c r="C193" s="42"/>
      <c r="D193" s="227" t="s">
        <v>139</v>
      </c>
      <c r="E193" s="42"/>
      <c r="F193" s="228" t="s">
        <v>375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139</v>
      </c>
      <c r="AU193" s="19" t="s">
        <v>81</v>
      </c>
    </row>
    <row r="194" s="13" customFormat="1">
      <c r="A194" s="13"/>
      <c r="B194" s="232"/>
      <c r="C194" s="233"/>
      <c r="D194" s="234" t="s">
        <v>141</v>
      </c>
      <c r="E194" s="235" t="s">
        <v>19</v>
      </c>
      <c r="F194" s="236" t="s">
        <v>160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141</v>
      </c>
      <c r="AU194" s="242" t="s">
        <v>81</v>
      </c>
      <c r="AV194" s="13" t="s">
        <v>79</v>
      </c>
      <c r="AW194" s="13" t="s">
        <v>33</v>
      </c>
      <c r="AX194" s="13" t="s">
        <v>72</v>
      </c>
      <c r="AY194" s="242" t="s">
        <v>130</v>
      </c>
    </row>
    <row r="195" s="13" customFormat="1">
      <c r="A195" s="13"/>
      <c r="B195" s="232"/>
      <c r="C195" s="233"/>
      <c r="D195" s="234" t="s">
        <v>141</v>
      </c>
      <c r="E195" s="235" t="s">
        <v>19</v>
      </c>
      <c r="F195" s="236" t="s">
        <v>142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141</v>
      </c>
      <c r="AU195" s="242" t="s">
        <v>81</v>
      </c>
      <c r="AV195" s="13" t="s">
        <v>79</v>
      </c>
      <c r="AW195" s="13" t="s">
        <v>33</v>
      </c>
      <c r="AX195" s="13" t="s">
        <v>72</v>
      </c>
      <c r="AY195" s="242" t="s">
        <v>130</v>
      </c>
    </row>
    <row r="196" s="13" customFormat="1">
      <c r="A196" s="13"/>
      <c r="B196" s="232"/>
      <c r="C196" s="233"/>
      <c r="D196" s="234" t="s">
        <v>141</v>
      </c>
      <c r="E196" s="235" t="s">
        <v>19</v>
      </c>
      <c r="F196" s="236" t="s">
        <v>321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141</v>
      </c>
      <c r="AU196" s="242" t="s">
        <v>81</v>
      </c>
      <c r="AV196" s="13" t="s">
        <v>79</v>
      </c>
      <c r="AW196" s="13" t="s">
        <v>33</v>
      </c>
      <c r="AX196" s="13" t="s">
        <v>72</v>
      </c>
      <c r="AY196" s="242" t="s">
        <v>130</v>
      </c>
    </row>
    <row r="197" s="13" customFormat="1">
      <c r="A197" s="13"/>
      <c r="B197" s="232"/>
      <c r="C197" s="233"/>
      <c r="D197" s="234" t="s">
        <v>141</v>
      </c>
      <c r="E197" s="235" t="s">
        <v>19</v>
      </c>
      <c r="F197" s="236" t="s">
        <v>329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141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130</v>
      </c>
    </row>
    <row r="198" s="14" customFormat="1">
      <c r="A198" s="14"/>
      <c r="B198" s="243"/>
      <c r="C198" s="244"/>
      <c r="D198" s="234" t="s">
        <v>141</v>
      </c>
      <c r="E198" s="245" t="s">
        <v>19</v>
      </c>
      <c r="F198" s="246" t="s">
        <v>376</v>
      </c>
      <c r="G198" s="244"/>
      <c r="H198" s="247">
        <v>3.5499999999999998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141</v>
      </c>
      <c r="AU198" s="253" t="s">
        <v>81</v>
      </c>
      <c r="AV198" s="14" t="s">
        <v>81</v>
      </c>
      <c r="AW198" s="14" t="s">
        <v>33</v>
      </c>
      <c r="AX198" s="14" t="s">
        <v>72</v>
      </c>
      <c r="AY198" s="253" t="s">
        <v>130</v>
      </c>
    </row>
    <row r="199" s="16" customFormat="1">
      <c r="A199" s="16"/>
      <c r="B199" s="265"/>
      <c r="C199" s="266"/>
      <c r="D199" s="234" t="s">
        <v>141</v>
      </c>
      <c r="E199" s="267" t="s">
        <v>19</v>
      </c>
      <c r="F199" s="268" t="s">
        <v>331</v>
      </c>
      <c r="G199" s="266"/>
      <c r="H199" s="269">
        <v>3.5499999999999998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5" t="s">
        <v>141</v>
      </c>
      <c r="AU199" s="275" t="s">
        <v>81</v>
      </c>
      <c r="AV199" s="16" t="s">
        <v>150</v>
      </c>
      <c r="AW199" s="16" t="s">
        <v>33</v>
      </c>
      <c r="AX199" s="16" t="s">
        <v>72</v>
      </c>
      <c r="AY199" s="275" t="s">
        <v>130</v>
      </c>
    </row>
    <row r="200" s="15" customFormat="1">
      <c r="A200" s="15"/>
      <c r="B200" s="254"/>
      <c r="C200" s="255"/>
      <c r="D200" s="234" t="s">
        <v>141</v>
      </c>
      <c r="E200" s="256" t="s">
        <v>19</v>
      </c>
      <c r="F200" s="257" t="s">
        <v>144</v>
      </c>
      <c r="G200" s="255"/>
      <c r="H200" s="258">
        <v>3.5499999999999998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141</v>
      </c>
      <c r="AU200" s="264" t="s">
        <v>81</v>
      </c>
      <c r="AV200" s="15" t="s">
        <v>137</v>
      </c>
      <c r="AW200" s="15" t="s">
        <v>33</v>
      </c>
      <c r="AX200" s="15" t="s">
        <v>79</v>
      </c>
      <c r="AY200" s="264" t="s">
        <v>130</v>
      </c>
    </row>
    <row r="201" s="2" customFormat="1" ht="24.15" customHeight="1">
      <c r="A201" s="40"/>
      <c r="B201" s="41"/>
      <c r="C201" s="214" t="s">
        <v>201</v>
      </c>
      <c r="D201" s="214" t="s">
        <v>132</v>
      </c>
      <c r="E201" s="215" t="s">
        <v>377</v>
      </c>
      <c r="F201" s="216" t="s">
        <v>378</v>
      </c>
      <c r="G201" s="217" t="s">
        <v>135</v>
      </c>
      <c r="H201" s="218">
        <v>31.550000000000001</v>
      </c>
      <c r="I201" s="219"/>
      <c r="J201" s="220">
        <f>ROUND(I201*H201,2)</f>
        <v>0</v>
      </c>
      <c r="K201" s="216" t="s">
        <v>136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0.40799999999999997</v>
      </c>
      <c r="R201" s="223">
        <f>Q201*H201</f>
        <v>12.872399999999999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137</v>
      </c>
      <c r="AT201" s="225" t="s">
        <v>132</v>
      </c>
      <c r="AU201" s="225" t="s">
        <v>81</v>
      </c>
      <c r="AY201" s="19" t="s">
        <v>130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137</v>
      </c>
      <c r="BM201" s="225" t="s">
        <v>379</v>
      </c>
    </row>
    <row r="202" s="2" customFormat="1">
      <c r="A202" s="40"/>
      <c r="B202" s="41"/>
      <c r="C202" s="42"/>
      <c r="D202" s="227" t="s">
        <v>139</v>
      </c>
      <c r="E202" s="42"/>
      <c r="F202" s="228" t="s">
        <v>380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139</v>
      </c>
      <c r="AU202" s="19" t="s">
        <v>81</v>
      </c>
    </row>
    <row r="203" s="13" customFormat="1">
      <c r="A203" s="13"/>
      <c r="B203" s="232"/>
      <c r="C203" s="233"/>
      <c r="D203" s="234" t="s">
        <v>141</v>
      </c>
      <c r="E203" s="235" t="s">
        <v>19</v>
      </c>
      <c r="F203" s="236" t="s">
        <v>160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141</v>
      </c>
      <c r="AU203" s="242" t="s">
        <v>81</v>
      </c>
      <c r="AV203" s="13" t="s">
        <v>79</v>
      </c>
      <c r="AW203" s="13" t="s">
        <v>33</v>
      </c>
      <c r="AX203" s="13" t="s">
        <v>72</v>
      </c>
      <c r="AY203" s="242" t="s">
        <v>130</v>
      </c>
    </row>
    <row r="204" s="13" customFormat="1">
      <c r="A204" s="13"/>
      <c r="B204" s="232"/>
      <c r="C204" s="233"/>
      <c r="D204" s="234" t="s">
        <v>141</v>
      </c>
      <c r="E204" s="235" t="s">
        <v>19</v>
      </c>
      <c r="F204" s="236" t="s">
        <v>142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141</v>
      </c>
      <c r="AU204" s="242" t="s">
        <v>81</v>
      </c>
      <c r="AV204" s="13" t="s">
        <v>79</v>
      </c>
      <c r="AW204" s="13" t="s">
        <v>33</v>
      </c>
      <c r="AX204" s="13" t="s">
        <v>72</v>
      </c>
      <c r="AY204" s="242" t="s">
        <v>130</v>
      </c>
    </row>
    <row r="205" s="13" customFormat="1">
      <c r="A205" s="13"/>
      <c r="B205" s="232"/>
      <c r="C205" s="233"/>
      <c r="D205" s="234" t="s">
        <v>141</v>
      </c>
      <c r="E205" s="235" t="s">
        <v>19</v>
      </c>
      <c r="F205" s="236" t="s">
        <v>321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141</v>
      </c>
      <c r="AU205" s="242" t="s">
        <v>81</v>
      </c>
      <c r="AV205" s="13" t="s">
        <v>79</v>
      </c>
      <c r="AW205" s="13" t="s">
        <v>33</v>
      </c>
      <c r="AX205" s="13" t="s">
        <v>72</v>
      </c>
      <c r="AY205" s="242" t="s">
        <v>130</v>
      </c>
    </row>
    <row r="206" s="14" customFormat="1">
      <c r="A206" s="14"/>
      <c r="B206" s="243"/>
      <c r="C206" s="244"/>
      <c r="D206" s="234" t="s">
        <v>141</v>
      </c>
      <c r="E206" s="245" t="s">
        <v>19</v>
      </c>
      <c r="F206" s="246" t="s">
        <v>381</v>
      </c>
      <c r="G206" s="244"/>
      <c r="H206" s="247">
        <v>31.550000000000001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141</v>
      </c>
      <c r="AU206" s="253" t="s">
        <v>81</v>
      </c>
      <c r="AV206" s="14" t="s">
        <v>81</v>
      </c>
      <c r="AW206" s="14" t="s">
        <v>33</v>
      </c>
      <c r="AX206" s="14" t="s">
        <v>72</v>
      </c>
      <c r="AY206" s="253" t="s">
        <v>130</v>
      </c>
    </row>
    <row r="207" s="15" customFormat="1">
      <c r="A207" s="15"/>
      <c r="B207" s="254"/>
      <c r="C207" s="255"/>
      <c r="D207" s="234" t="s">
        <v>141</v>
      </c>
      <c r="E207" s="256" t="s">
        <v>19</v>
      </c>
      <c r="F207" s="257" t="s">
        <v>144</v>
      </c>
      <c r="G207" s="255"/>
      <c r="H207" s="258">
        <v>31.550000000000001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141</v>
      </c>
      <c r="AU207" s="264" t="s">
        <v>81</v>
      </c>
      <c r="AV207" s="15" t="s">
        <v>137</v>
      </c>
      <c r="AW207" s="15" t="s">
        <v>33</v>
      </c>
      <c r="AX207" s="15" t="s">
        <v>79</v>
      </c>
      <c r="AY207" s="264" t="s">
        <v>130</v>
      </c>
    </row>
    <row r="208" s="2" customFormat="1" ht="37.8" customHeight="1">
      <c r="A208" s="40"/>
      <c r="B208" s="41"/>
      <c r="C208" s="214" t="s">
        <v>206</v>
      </c>
      <c r="D208" s="214" t="s">
        <v>132</v>
      </c>
      <c r="E208" s="215" t="s">
        <v>382</v>
      </c>
      <c r="F208" s="216" t="s">
        <v>383</v>
      </c>
      <c r="G208" s="217" t="s">
        <v>135</v>
      </c>
      <c r="H208" s="218">
        <v>3.5499999999999998</v>
      </c>
      <c r="I208" s="219"/>
      <c r="J208" s="220">
        <f>ROUND(I208*H208,2)</f>
        <v>0</v>
      </c>
      <c r="K208" s="216" t="s">
        <v>136</v>
      </c>
      <c r="L208" s="46"/>
      <c r="M208" s="221" t="s">
        <v>19</v>
      </c>
      <c r="N208" s="222" t="s">
        <v>43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137</v>
      </c>
      <c r="AT208" s="225" t="s">
        <v>132</v>
      </c>
      <c r="AU208" s="225" t="s">
        <v>81</v>
      </c>
      <c r="AY208" s="19" t="s">
        <v>130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137</v>
      </c>
      <c r="BM208" s="225" t="s">
        <v>384</v>
      </c>
    </row>
    <row r="209" s="2" customFormat="1">
      <c r="A209" s="40"/>
      <c r="B209" s="41"/>
      <c r="C209" s="42"/>
      <c r="D209" s="227" t="s">
        <v>139</v>
      </c>
      <c r="E209" s="42"/>
      <c r="F209" s="228" t="s">
        <v>385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139</v>
      </c>
      <c r="AU209" s="19" t="s">
        <v>81</v>
      </c>
    </row>
    <row r="210" s="13" customFormat="1">
      <c r="A210" s="13"/>
      <c r="B210" s="232"/>
      <c r="C210" s="233"/>
      <c r="D210" s="234" t="s">
        <v>141</v>
      </c>
      <c r="E210" s="235" t="s">
        <v>19</v>
      </c>
      <c r="F210" s="236" t="s">
        <v>160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141</v>
      </c>
      <c r="AU210" s="242" t="s">
        <v>81</v>
      </c>
      <c r="AV210" s="13" t="s">
        <v>79</v>
      </c>
      <c r="AW210" s="13" t="s">
        <v>33</v>
      </c>
      <c r="AX210" s="13" t="s">
        <v>72</v>
      </c>
      <c r="AY210" s="242" t="s">
        <v>130</v>
      </c>
    </row>
    <row r="211" s="13" customFormat="1">
      <c r="A211" s="13"/>
      <c r="B211" s="232"/>
      <c r="C211" s="233"/>
      <c r="D211" s="234" t="s">
        <v>141</v>
      </c>
      <c r="E211" s="235" t="s">
        <v>19</v>
      </c>
      <c r="F211" s="236" t="s">
        <v>142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141</v>
      </c>
      <c r="AU211" s="242" t="s">
        <v>81</v>
      </c>
      <c r="AV211" s="13" t="s">
        <v>79</v>
      </c>
      <c r="AW211" s="13" t="s">
        <v>33</v>
      </c>
      <c r="AX211" s="13" t="s">
        <v>72</v>
      </c>
      <c r="AY211" s="242" t="s">
        <v>130</v>
      </c>
    </row>
    <row r="212" s="13" customFormat="1">
      <c r="A212" s="13"/>
      <c r="B212" s="232"/>
      <c r="C212" s="233"/>
      <c r="D212" s="234" t="s">
        <v>141</v>
      </c>
      <c r="E212" s="235" t="s">
        <v>19</v>
      </c>
      <c r="F212" s="236" t="s">
        <v>321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141</v>
      </c>
      <c r="AU212" s="242" t="s">
        <v>81</v>
      </c>
      <c r="AV212" s="13" t="s">
        <v>79</v>
      </c>
      <c r="AW212" s="13" t="s">
        <v>33</v>
      </c>
      <c r="AX212" s="13" t="s">
        <v>72</v>
      </c>
      <c r="AY212" s="242" t="s">
        <v>130</v>
      </c>
    </row>
    <row r="213" s="13" customFormat="1">
      <c r="A213" s="13"/>
      <c r="B213" s="232"/>
      <c r="C213" s="233"/>
      <c r="D213" s="234" t="s">
        <v>141</v>
      </c>
      <c r="E213" s="235" t="s">
        <v>19</v>
      </c>
      <c r="F213" s="236" t="s">
        <v>329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141</v>
      </c>
      <c r="AU213" s="242" t="s">
        <v>81</v>
      </c>
      <c r="AV213" s="13" t="s">
        <v>79</v>
      </c>
      <c r="AW213" s="13" t="s">
        <v>33</v>
      </c>
      <c r="AX213" s="13" t="s">
        <v>72</v>
      </c>
      <c r="AY213" s="242" t="s">
        <v>130</v>
      </c>
    </row>
    <row r="214" s="14" customFormat="1">
      <c r="A214" s="14"/>
      <c r="B214" s="243"/>
      <c r="C214" s="244"/>
      <c r="D214" s="234" t="s">
        <v>141</v>
      </c>
      <c r="E214" s="245" t="s">
        <v>19</v>
      </c>
      <c r="F214" s="246" t="s">
        <v>336</v>
      </c>
      <c r="G214" s="244"/>
      <c r="H214" s="247">
        <v>3.5499999999999998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141</v>
      </c>
      <c r="AU214" s="253" t="s">
        <v>81</v>
      </c>
      <c r="AV214" s="14" t="s">
        <v>81</v>
      </c>
      <c r="AW214" s="14" t="s">
        <v>33</v>
      </c>
      <c r="AX214" s="14" t="s">
        <v>72</v>
      </c>
      <c r="AY214" s="253" t="s">
        <v>130</v>
      </c>
    </row>
    <row r="215" s="16" customFormat="1">
      <c r="A215" s="16"/>
      <c r="B215" s="265"/>
      <c r="C215" s="266"/>
      <c r="D215" s="234" t="s">
        <v>141</v>
      </c>
      <c r="E215" s="267" t="s">
        <v>19</v>
      </c>
      <c r="F215" s="268" t="s">
        <v>331</v>
      </c>
      <c r="G215" s="266"/>
      <c r="H215" s="269">
        <v>3.5499999999999998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5" t="s">
        <v>141</v>
      </c>
      <c r="AU215" s="275" t="s">
        <v>81</v>
      </c>
      <c r="AV215" s="16" t="s">
        <v>150</v>
      </c>
      <c r="AW215" s="16" t="s">
        <v>33</v>
      </c>
      <c r="AX215" s="16" t="s">
        <v>72</v>
      </c>
      <c r="AY215" s="275" t="s">
        <v>130</v>
      </c>
    </row>
    <row r="216" s="15" customFormat="1">
      <c r="A216" s="15"/>
      <c r="B216" s="254"/>
      <c r="C216" s="255"/>
      <c r="D216" s="234" t="s">
        <v>141</v>
      </c>
      <c r="E216" s="256" t="s">
        <v>19</v>
      </c>
      <c r="F216" s="257" t="s">
        <v>144</v>
      </c>
      <c r="G216" s="255"/>
      <c r="H216" s="258">
        <v>3.5499999999999998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141</v>
      </c>
      <c r="AU216" s="264" t="s">
        <v>81</v>
      </c>
      <c r="AV216" s="15" t="s">
        <v>137</v>
      </c>
      <c r="AW216" s="15" t="s">
        <v>33</v>
      </c>
      <c r="AX216" s="15" t="s">
        <v>79</v>
      </c>
      <c r="AY216" s="264" t="s">
        <v>130</v>
      </c>
    </row>
    <row r="217" s="2" customFormat="1" ht="24.15" customHeight="1">
      <c r="A217" s="40"/>
      <c r="B217" s="41"/>
      <c r="C217" s="276" t="s">
        <v>212</v>
      </c>
      <c r="D217" s="276" t="s">
        <v>194</v>
      </c>
      <c r="E217" s="277" t="s">
        <v>386</v>
      </c>
      <c r="F217" s="278" t="s">
        <v>387</v>
      </c>
      <c r="G217" s="279" t="s">
        <v>135</v>
      </c>
      <c r="H217" s="280">
        <v>4.1360000000000001</v>
      </c>
      <c r="I217" s="281"/>
      <c r="J217" s="282">
        <f>ROUND(I217*H217,2)</f>
        <v>0</v>
      </c>
      <c r="K217" s="278" t="s">
        <v>136</v>
      </c>
      <c r="L217" s="283"/>
      <c r="M217" s="284" t="s">
        <v>19</v>
      </c>
      <c r="N217" s="285" t="s">
        <v>43</v>
      </c>
      <c r="O217" s="86"/>
      <c r="P217" s="223">
        <f>O217*H217</f>
        <v>0</v>
      </c>
      <c r="Q217" s="223">
        <v>0.00064000000000000005</v>
      </c>
      <c r="R217" s="223">
        <f>Q217*H217</f>
        <v>0.0026470400000000002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185</v>
      </c>
      <c r="AT217" s="225" t="s">
        <v>194</v>
      </c>
      <c r="AU217" s="225" t="s">
        <v>81</v>
      </c>
      <c r="AY217" s="19" t="s">
        <v>130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137</v>
      </c>
      <c r="BM217" s="225" t="s">
        <v>388</v>
      </c>
    </row>
    <row r="218" s="14" customFormat="1">
      <c r="A218" s="14"/>
      <c r="B218" s="243"/>
      <c r="C218" s="244"/>
      <c r="D218" s="234" t="s">
        <v>141</v>
      </c>
      <c r="E218" s="244"/>
      <c r="F218" s="246" t="s">
        <v>389</v>
      </c>
      <c r="G218" s="244"/>
      <c r="H218" s="247">
        <v>4.1360000000000001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141</v>
      </c>
      <c r="AU218" s="253" t="s">
        <v>81</v>
      </c>
      <c r="AV218" s="14" t="s">
        <v>81</v>
      </c>
      <c r="AW218" s="14" t="s">
        <v>4</v>
      </c>
      <c r="AX218" s="14" t="s">
        <v>79</v>
      </c>
      <c r="AY218" s="253" t="s">
        <v>130</v>
      </c>
    </row>
    <row r="219" s="2" customFormat="1" ht="49.05" customHeight="1">
      <c r="A219" s="40"/>
      <c r="B219" s="41"/>
      <c r="C219" s="214" t="s">
        <v>233</v>
      </c>
      <c r="D219" s="214" t="s">
        <v>132</v>
      </c>
      <c r="E219" s="215" t="s">
        <v>390</v>
      </c>
      <c r="F219" s="216" t="s">
        <v>391</v>
      </c>
      <c r="G219" s="217" t="s">
        <v>135</v>
      </c>
      <c r="H219" s="218">
        <v>3.5499999999999998</v>
      </c>
      <c r="I219" s="219"/>
      <c r="J219" s="220">
        <f>ROUND(I219*H219,2)</f>
        <v>0</v>
      </c>
      <c r="K219" s="216" t="s">
        <v>136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0.0066</v>
      </c>
      <c r="R219" s="223">
        <f>Q219*H219</f>
        <v>0.023429999999999999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137</v>
      </c>
      <c r="AT219" s="225" t="s">
        <v>132</v>
      </c>
      <c r="AU219" s="225" t="s">
        <v>81</v>
      </c>
      <c r="AY219" s="19" t="s">
        <v>130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137</v>
      </c>
      <c r="BM219" s="225" t="s">
        <v>392</v>
      </c>
    </row>
    <row r="220" s="2" customFormat="1">
      <c r="A220" s="40"/>
      <c r="B220" s="41"/>
      <c r="C220" s="42"/>
      <c r="D220" s="227" t="s">
        <v>139</v>
      </c>
      <c r="E220" s="42"/>
      <c r="F220" s="228" t="s">
        <v>393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139</v>
      </c>
      <c r="AU220" s="19" t="s">
        <v>81</v>
      </c>
    </row>
    <row r="221" s="13" customFormat="1">
      <c r="A221" s="13"/>
      <c r="B221" s="232"/>
      <c r="C221" s="233"/>
      <c r="D221" s="234" t="s">
        <v>141</v>
      </c>
      <c r="E221" s="235" t="s">
        <v>19</v>
      </c>
      <c r="F221" s="236" t="s">
        <v>160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141</v>
      </c>
      <c r="AU221" s="242" t="s">
        <v>81</v>
      </c>
      <c r="AV221" s="13" t="s">
        <v>79</v>
      </c>
      <c r="AW221" s="13" t="s">
        <v>33</v>
      </c>
      <c r="AX221" s="13" t="s">
        <v>72</v>
      </c>
      <c r="AY221" s="242" t="s">
        <v>130</v>
      </c>
    </row>
    <row r="222" s="13" customFormat="1">
      <c r="A222" s="13"/>
      <c r="B222" s="232"/>
      <c r="C222" s="233"/>
      <c r="D222" s="234" t="s">
        <v>141</v>
      </c>
      <c r="E222" s="235" t="s">
        <v>19</v>
      </c>
      <c r="F222" s="236" t="s">
        <v>142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141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130</v>
      </c>
    </row>
    <row r="223" s="13" customFormat="1">
      <c r="A223" s="13"/>
      <c r="B223" s="232"/>
      <c r="C223" s="233"/>
      <c r="D223" s="234" t="s">
        <v>141</v>
      </c>
      <c r="E223" s="235" t="s">
        <v>19</v>
      </c>
      <c r="F223" s="236" t="s">
        <v>321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141</v>
      </c>
      <c r="AU223" s="242" t="s">
        <v>81</v>
      </c>
      <c r="AV223" s="13" t="s">
        <v>79</v>
      </c>
      <c r="AW223" s="13" t="s">
        <v>33</v>
      </c>
      <c r="AX223" s="13" t="s">
        <v>72</v>
      </c>
      <c r="AY223" s="242" t="s">
        <v>130</v>
      </c>
    </row>
    <row r="224" s="13" customFormat="1">
      <c r="A224" s="13"/>
      <c r="B224" s="232"/>
      <c r="C224" s="233"/>
      <c r="D224" s="234" t="s">
        <v>141</v>
      </c>
      <c r="E224" s="235" t="s">
        <v>19</v>
      </c>
      <c r="F224" s="236" t="s">
        <v>329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141</v>
      </c>
      <c r="AU224" s="242" t="s">
        <v>81</v>
      </c>
      <c r="AV224" s="13" t="s">
        <v>79</v>
      </c>
      <c r="AW224" s="13" t="s">
        <v>33</v>
      </c>
      <c r="AX224" s="13" t="s">
        <v>72</v>
      </c>
      <c r="AY224" s="242" t="s">
        <v>130</v>
      </c>
    </row>
    <row r="225" s="14" customFormat="1">
      <c r="A225" s="14"/>
      <c r="B225" s="243"/>
      <c r="C225" s="244"/>
      <c r="D225" s="234" t="s">
        <v>141</v>
      </c>
      <c r="E225" s="245" t="s">
        <v>19</v>
      </c>
      <c r="F225" s="246" t="s">
        <v>336</v>
      </c>
      <c r="G225" s="244"/>
      <c r="H225" s="247">
        <v>3.5499999999999998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141</v>
      </c>
      <c r="AU225" s="253" t="s">
        <v>81</v>
      </c>
      <c r="AV225" s="14" t="s">
        <v>81</v>
      </c>
      <c r="AW225" s="14" t="s">
        <v>33</v>
      </c>
      <c r="AX225" s="14" t="s">
        <v>72</v>
      </c>
      <c r="AY225" s="253" t="s">
        <v>130</v>
      </c>
    </row>
    <row r="226" s="16" customFormat="1">
      <c r="A226" s="16"/>
      <c r="B226" s="265"/>
      <c r="C226" s="266"/>
      <c r="D226" s="234" t="s">
        <v>141</v>
      </c>
      <c r="E226" s="267" t="s">
        <v>19</v>
      </c>
      <c r="F226" s="268" t="s">
        <v>331</v>
      </c>
      <c r="G226" s="266"/>
      <c r="H226" s="269">
        <v>3.5499999999999998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5" t="s">
        <v>141</v>
      </c>
      <c r="AU226" s="275" t="s">
        <v>81</v>
      </c>
      <c r="AV226" s="16" t="s">
        <v>150</v>
      </c>
      <c r="AW226" s="16" t="s">
        <v>33</v>
      </c>
      <c r="AX226" s="16" t="s">
        <v>72</v>
      </c>
      <c r="AY226" s="275" t="s">
        <v>130</v>
      </c>
    </row>
    <row r="227" s="15" customFormat="1">
      <c r="A227" s="15"/>
      <c r="B227" s="254"/>
      <c r="C227" s="255"/>
      <c r="D227" s="234" t="s">
        <v>141</v>
      </c>
      <c r="E227" s="256" t="s">
        <v>19</v>
      </c>
      <c r="F227" s="257" t="s">
        <v>144</v>
      </c>
      <c r="G227" s="255"/>
      <c r="H227" s="258">
        <v>3.5499999999999998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141</v>
      </c>
      <c r="AU227" s="264" t="s">
        <v>81</v>
      </c>
      <c r="AV227" s="15" t="s">
        <v>137</v>
      </c>
      <c r="AW227" s="15" t="s">
        <v>33</v>
      </c>
      <c r="AX227" s="15" t="s">
        <v>79</v>
      </c>
      <c r="AY227" s="264" t="s">
        <v>130</v>
      </c>
    </row>
    <row r="228" s="2" customFormat="1" ht="55.5" customHeight="1">
      <c r="A228" s="40"/>
      <c r="B228" s="41"/>
      <c r="C228" s="214" t="s">
        <v>237</v>
      </c>
      <c r="D228" s="214" t="s">
        <v>132</v>
      </c>
      <c r="E228" s="215" t="s">
        <v>394</v>
      </c>
      <c r="F228" s="216" t="s">
        <v>395</v>
      </c>
      <c r="G228" s="217" t="s">
        <v>135</v>
      </c>
      <c r="H228" s="218">
        <v>4.8499999999999996</v>
      </c>
      <c r="I228" s="219"/>
      <c r="J228" s="220">
        <f>ROUND(I228*H228,2)</f>
        <v>0</v>
      </c>
      <c r="K228" s="216" t="s">
        <v>136</v>
      </c>
      <c r="L228" s="46"/>
      <c r="M228" s="221" t="s">
        <v>19</v>
      </c>
      <c r="N228" s="222" t="s">
        <v>43</v>
      </c>
      <c r="O228" s="86"/>
      <c r="P228" s="223">
        <f>O228*H228</f>
        <v>0</v>
      </c>
      <c r="Q228" s="223">
        <v>0.1002</v>
      </c>
      <c r="R228" s="223">
        <f>Q228*H228</f>
        <v>0.48596999999999996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137</v>
      </c>
      <c r="AT228" s="225" t="s">
        <v>132</v>
      </c>
      <c r="AU228" s="225" t="s">
        <v>81</v>
      </c>
      <c r="AY228" s="19" t="s">
        <v>130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137</v>
      </c>
      <c r="BM228" s="225" t="s">
        <v>396</v>
      </c>
    </row>
    <row r="229" s="2" customFormat="1">
      <c r="A229" s="40"/>
      <c r="B229" s="41"/>
      <c r="C229" s="42"/>
      <c r="D229" s="227" t="s">
        <v>139</v>
      </c>
      <c r="E229" s="42"/>
      <c r="F229" s="228" t="s">
        <v>397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139</v>
      </c>
      <c r="AU229" s="19" t="s">
        <v>81</v>
      </c>
    </row>
    <row r="230" s="13" customFormat="1">
      <c r="A230" s="13"/>
      <c r="B230" s="232"/>
      <c r="C230" s="233"/>
      <c r="D230" s="234" t="s">
        <v>141</v>
      </c>
      <c r="E230" s="235" t="s">
        <v>19</v>
      </c>
      <c r="F230" s="236" t="s">
        <v>160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141</v>
      </c>
      <c r="AU230" s="242" t="s">
        <v>81</v>
      </c>
      <c r="AV230" s="13" t="s">
        <v>79</v>
      </c>
      <c r="AW230" s="13" t="s">
        <v>33</v>
      </c>
      <c r="AX230" s="13" t="s">
        <v>72</v>
      </c>
      <c r="AY230" s="242" t="s">
        <v>130</v>
      </c>
    </row>
    <row r="231" s="13" customFormat="1">
      <c r="A231" s="13"/>
      <c r="B231" s="232"/>
      <c r="C231" s="233"/>
      <c r="D231" s="234" t="s">
        <v>141</v>
      </c>
      <c r="E231" s="235" t="s">
        <v>19</v>
      </c>
      <c r="F231" s="236" t="s">
        <v>142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141</v>
      </c>
      <c r="AU231" s="242" t="s">
        <v>81</v>
      </c>
      <c r="AV231" s="13" t="s">
        <v>79</v>
      </c>
      <c r="AW231" s="13" t="s">
        <v>33</v>
      </c>
      <c r="AX231" s="13" t="s">
        <v>72</v>
      </c>
      <c r="AY231" s="242" t="s">
        <v>130</v>
      </c>
    </row>
    <row r="232" s="13" customFormat="1">
      <c r="A232" s="13"/>
      <c r="B232" s="232"/>
      <c r="C232" s="233"/>
      <c r="D232" s="234" t="s">
        <v>141</v>
      </c>
      <c r="E232" s="235" t="s">
        <v>19</v>
      </c>
      <c r="F232" s="236" t="s">
        <v>321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141</v>
      </c>
      <c r="AU232" s="242" t="s">
        <v>81</v>
      </c>
      <c r="AV232" s="13" t="s">
        <v>79</v>
      </c>
      <c r="AW232" s="13" t="s">
        <v>33</v>
      </c>
      <c r="AX232" s="13" t="s">
        <v>72</v>
      </c>
      <c r="AY232" s="242" t="s">
        <v>130</v>
      </c>
    </row>
    <row r="233" s="13" customFormat="1">
      <c r="A233" s="13"/>
      <c r="B233" s="232"/>
      <c r="C233" s="233"/>
      <c r="D233" s="234" t="s">
        <v>141</v>
      </c>
      <c r="E233" s="235" t="s">
        <v>19</v>
      </c>
      <c r="F233" s="236" t="s">
        <v>353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141</v>
      </c>
      <c r="AU233" s="242" t="s">
        <v>81</v>
      </c>
      <c r="AV233" s="13" t="s">
        <v>79</v>
      </c>
      <c r="AW233" s="13" t="s">
        <v>33</v>
      </c>
      <c r="AX233" s="13" t="s">
        <v>72</v>
      </c>
      <c r="AY233" s="242" t="s">
        <v>130</v>
      </c>
    </row>
    <row r="234" s="14" customFormat="1">
      <c r="A234" s="14"/>
      <c r="B234" s="243"/>
      <c r="C234" s="244"/>
      <c r="D234" s="234" t="s">
        <v>141</v>
      </c>
      <c r="E234" s="245" t="s">
        <v>19</v>
      </c>
      <c r="F234" s="246" t="s">
        <v>354</v>
      </c>
      <c r="G234" s="244"/>
      <c r="H234" s="247">
        <v>4.8499999999999996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141</v>
      </c>
      <c r="AU234" s="253" t="s">
        <v>81</v>
      </c>
      <c r="AV234" s="14" t="s">
        <v>81</v>
      </c>
      <c r="AW234" s="14" t="s">
        <v>33</v>
      </c>
      <c r="AX234" s="14" t="s">
        <v>72</v>
      </c>
      <c r="AY234" s="253" t="s">
        <v>130</v>
      </c>
    </row>
    <row r="235" s="16" customFormat="1">
      <c r="A235" s="16"/>
      <c r="B235" s="265"/>
      <c r="C235" s="266"/>
      <c r="D235" s="234" t="s">
        <v>141</v>
      </c>
      <c r="E235" s="267" t="s">
        <v>19</v>
      </c>
      <c r="F235" s="268" t="s">
        <v>355</v>
      </c>
      <c r="G235" s="266"/>
      <c r="H235" s="269">
        <v>4.8499999999999996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141</v>
      </c>
      <c r="AU235" s="275" t="s">
        <v>81</v>
      </c>
      <c r="AV235" s="16" t="s">
        <v>150</v>
      </c>
      <c r="AW235" s="16" t="s">
        <v>33</v>
      </c>
      <c r="AX235" s="16" t="s">
        <v>72</v>
      </c>
      <c r="AY235" s="275" t="s">
        <v>130</v>
      </c>
    </row>
    <row r="236" s="15" customFormat="1">
      <c r="A236" s="15"/>
      <c r="B236" s="254"/>
      <c r="C236" s="255"/>
      <c r="D236" s="234" t="s">
        <v>141</v>
      </c>
      <c r="E236" s="256" t="s">
        <v>19</v>
      </c>
      <c r="F236" s="257" t="s">
        <v>144</v>
      </c>
      <c r="G236" s="255"/>
      <c r="H236" s="258">
        <v>4.8499999999999996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141</v>
      </c>
      <c r="AU236" s="264" t="s">
        <v>81</v>
      </c>
      <c r="AV236" s="15" t="s">
        <v>137</v>
      </c>
      <c r="AW236" s="15" t="s">
        <v>33</v>
      </c>
      <c r="AX236" s="15" t="s">
        <v>79</v>
      </c>
      <c r="AY236" s="264" t="s">
        <v>130</v>
      </c>
    </row>
    <row r="237" s="2" customFormat="1" ht="16.5" customHeight="1">
      <c r="A237" s="40"/>
      <c r="B237" s="41"/>
      <c r="C237" s="276" t="s">
        <v>8</v>
      </c>
      <c r="D237" s="276" t="s">
        <v>194</v>
      </c>
      <c r="E237" s="277" t="s">
        <v>398</v>
      </c>
      <c r="F237" s="278" t="s">
        <v>399</v>
      </c>
      <c r="G237" s="279" t="s">
        <v>135</v>
      </c>
      <c r="H237" s="280">
        <v>5.5780000000000003</v>
      </c>
      <c r="I237" s="281"/>
      <c r="J237" s="282">
        <f>ROUND(I237*H237,2)</f>
        <v>0</v>
      </c>
      <c r="K237" s="278" t="s">
        <v>272</v>
      </c>
      <c r="L237" s="283"/>
      <c r="M237" s="284" t="s">
        <v>19</v>
      </c>
      <c r="N237" s="285" t="s">
        <v>43</v>
      </c>
      <c r="O237" s="86"/>
      <c r="P237" s="223">
        <f>O237*H237</f>
        <v>0</v>
      </c>
      <c r="Q237" s="223">
        <v>1</v>
      </c>
      <c r="R237" s="223">
        <f>Q237*H237</f>
        <v>5.5780000000000003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185</v>
      </c>
      <c r="AT237" s="225" t="s">
        <v>194</v>
      </c>
      <c r="AU237" s="225" t="s">
        <v>81</v>
      </c>
      <c r="AY237" s="19" t="s">
        <v>130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137</v>
      </c>
      <c r="BM237" s="225" t="s">
        <v>400</v>
      </c>
    </row>
    <row r="238" s="14" customFormat="1">
      <c r="A238" s="14"/>
      <c r="B238" s="243"/>
      <c r="C238" s="244"/>
      <c r="D238" s="234" t="s">
        <v>141</v>
      </c>
      <c r="E238" s="244"/>
      <c r="F238" s="246" t="s">
        <v>401</v>
      </c>
      <c r="G238" s="244"/>
      <c r="H238" s="247">
        <v>5.5780000000000003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141</v>
      </c>
      <c r="AU238" s="253" t="s">
        <v>81</v>
      </c>
      <c r="AV238" s="14" t="s">
        <v>81</v>
      </c>
      <c r="AW238" s="14" t="s">
        <v>4</v>
      </c>
      <c r="AX238" s="14" t="s">
        <v>79</v>
      </c>
      <c r="AY238" s="253" t="s">
        <v>130</v>
      </c>
    </row>
    <row r="239" s="2" customFormat="1" ht="78" customHeight="1">
      <c r="A239" s="40"/>
      <c r="B239" s="41"/>
      <c r="C239" s="214" t="s">
        <v>244</v>
      </c>
      <c r="D239" s="214" t="s">
        <v>132</v>
      </c>
      <c r="E239" s="215" t="s">
        <v>402</v>
      </c>
      <c r="F239" s="216" t="s">
        <v>403</v>
      </c>
      <c r="G239" s="217" t="s">
        <v>135</v>
      </c>
      <c r="H239" s="218">
        <v>298.75</v>
      </c>
      <c r="I239" s="219"/>
      <c r="J239" s="220">
        <f>ROUND(I239*H239,2)</f>
        <v>0</v>
      </c>
      <c r="K239" s="216" t="s">
        <v>136</v>
      </c>
      <c r="L239" s="46"/>
      <c r="M239" s="221" t="s">
        <v>19</v>
      </c>
      <c r="N239" s="222" t="s">
        <v>43</v>
      </c>
      <c r="O239" s="86"/>
      <c r="P239" s="223">
        <f>O239*H239</f>
        <v>0</v>
      </c>
      <c r="Q239" s="223">
        <v>0.089219999999999994</v>
      </c>
      <c r="R239" s="223">
        <f>Q239*H239</f>
        <v>26.654474999999998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137</v>
      </c>
      <c r="AT239" s="225" t="s">
        <v>132</v>
      </c>
      <c r="AU239" s="225" t="s">
        <v>81</v>
      </c>
      <c r="AY239" s="19" t="s">
        <v>130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79</v>
      </c>
      <c r="BK239" s="226">
        <f>ROUND(I239*H239,2)</f>
        <v>0</v>
      </c>
      <c r="BL239" s="19" t="s">
        <v>137</v>
      </c>
      <c r="BM239" s="225" t="s">
        <v>404</v>
      </c>
    </row>
    <row r="240" s="2" customFormat="1">
      <c r="A240" s="40"/>
      <c r="B240" s="41"/>
      <c r="C240" s="42"/>
      <c r="D240" s="227" t="s">
        <v>139</v>
      </c>
      <c r="E240" s="42"/>
      <c r="F240" s="228" t="s">
        <v>405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139</v>
      </c>
      <c r="AU240" s="19" t="s">
        <v>81</v>
      </c>
    </row>
    <row r="241" s="13" customFormat="1">
      <c r="A241" s="13"/>
      <c r="B241" s="232"/>
      <c r="C241" s="233"/>
      <c r="D241" s="234" t="s">
        <v>141</v>
      </c>
      <c r="E241" s="235" t="s">
        <v>19</v>
      </c>
      <c r="F241" s="236" t="s">
        <v>160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141</v>
      </c>
      <c r="AU241" s="242" t="s">
        <v>81</v>
      </c>
      <c r="AV241" s="13" t="s">
        <v>79</v>
      </c>
      <c r="AW241" s="13" t="s">
        <v>33</v>
      </c>
      <c r="AX241" s="13" t="s">
        <v>72</v>
      </c>
      <c r="AY241" s="242" t="s">
        <v>130</v>
      </c>
    </row>
    <row r="242" s="13" customFormat="1">
      <c r="A242" s="13"/>
      <c r="B242" s="232"/>
      <c r="C242" s="233"/>
      <c r="D242" s="234" t="s">
        <v>141</v>
      </c>
      <c r="E242" s="235" t="s">
        <v>19</v>
      </c>
      <c r="F242" s="236" t="s">
        <v>142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141</v>
      </c>
      <c r="AU242" s="242" t="s">
        <v>81</v>
      </c>
      <c r="AV242" s="13" t="s">
        <v>79</v>
      </c>
      <c r="AW242" s="13" t="s">
        <v>33</v>
      </c>
      <c r="AX242" s="13" t="s">
        <v>72</v>
      </c>
      <c r="AY242" s="242" t="s">
        <v>130</v>
      </c>
    </row>
    <row r="243" s="13" customFormat="1">
      <c r="A243" s="13"/>
      <c r="B243" s="232"/>
      <c r="C243" s="233"/>
      <c r="D243" s="234" t="s">
        <v>141</v>
      </c>
      <c r="E243" s="235" t="s">
        <v>19</v>
      </c>
      <c r="F243" s="236" t="s">
        <v>321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141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130</v>
      </c>
    </row>
    <row r="244" s="13" customFormat="1">
      <c r="A244" s="13"/>
      <c r="B244" s="232"/>
      <c r="C244" s="233"/>
      <c r="D244" s="234" t="s">
        <v>141</v>
      </c>
      <c r="E244" s="235" t="s">
        <v>19</v>
      </c>
      <c r="F244" s="236" t="s">
        <v>341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141</v>
      </c>
      <c r="AU244" s="242" t="s">
        <v>81</v>
      </c>
      <c r="AV244" s="13" t="s">
        <v>79</v>
      </c>
      <c r="AW244" s="13" t="s">
        <v>33</v>
      </c>
      <c r="AX244" s="13" t="s">
        <v>72</v>
      </c>
      <c r="AY244" s="242" t="s">
        <v>130</v>
      </c>
    </row>
    <row r="245" s="13" customFormat="1">
      <c r="A245" s="13"/>
      <c r="B245" s="232"/>
      <c r="C245" s="233"/>
      <c r="D245" s="234" t="s">
        <v>141</v>
      </c>
      <c r="E245" s="235" t="s">
        <v>19</v>
      </c>
      <c r="F245" s="236" t="s">
        <v>342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141</v>
      </c>
      <c r="AU245" s="242" t="s">
        <v>81</v>
      </c>
      <c r="AV245" s="13" t="s">
        <v>79</v>
      </c>
      <c r="AW245" s="13" t="s">
        <v>33</v>
      </c>
      <c r="AX245" s="13" t="s">
        <v>72</v>
      </c>
      <c r="AY245" s="242" t="s">
        <v>130</v>
      </c>
    </row>
    <row r="246" s="14" customFormat="1">
      <c r="A246" s="14"/>
      <c r="B246" s="243"/>
      <c r="C246" s="244"/>
      <c r="D246" s="234" t="s">
        <v>141</v>
      </c>
      <c r="E246" s="245" t="s">
        <v>19</v>
      </c>
      <c r="F246" s="246" t="s">
        <v>343</v>
      </c>
      <c r="G246" s="244"/>
      <c r="H246" s="247">
        <v>295.85000000000002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141</v>
      </c>
      <c r="AU246" s="253" t="s">
        <v>81</v>
      </c>
      <c r="AV246" s="14" t="s">
        <v>81</v>
      </c>
      <c r="AW246" s="14" t="s">
        <v>33</v>
      </c>
      <c r="AX246" s="14" t="s">
        <v>72</v>
      </c>
      <c r="AY246" s="253" t="s">
        <v>130</v>
      </c>
    </row>
    <row r="247" s="16" customFormat="1">
      <c r="A247" s="16"/>
      <c r="B247" s="265"/>
      <c r="C247" s="266"/>
      <c r="D247" s="234" t="s">
        <v>141</v>
      </c>
      <c r="E247" s="267" t="s">
        <v>19</v>
      </c>
      <c r="F247" s="268" t="s">
        <v>348</v>
      </c>
      <c r="G247" s="266"/>
      <c r="H247" s="269">
        <v>295.85000000000002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141</v>
      </c>
      <c r="AU247" s="275" t="s">
        <v>81</v>
      </c>
      <c r="AV247" s="16" t="s">
        <v>150</v>
      </c>
      <c r="AW247" s="16" t="s">
        <v>33</v>
      </c>
      <c r="AX247" s="16" t="s">
        <v>72</v>
      </c>
      <c r="AY247" s="275" t="s">
        <v>130</v>
      </c>
    </row>
    <row r="248" s="13" customFormat="1">
      <c r="A248" s="13"/>
      <c r="B248" s="232"/>
      <c r="C248" s="233"/>
      <c r="D248" s="234" t="s">
        <v>141</v>
      </c>
      <c r="E248" s="235" t="s">
        <v>19</v>
      </c>
      <c r="F248" s="236" t="s">
        <v>322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141</v>
      </c>
      <c r="AU248" s="242" t="s">
        <v>81</v>
      </c>
      <c r="AV248" s="13" t="s">
        <v>79</v>
      </c>
      <c r="AW248" s="13" t="s">
        <v>33</v>
      </c>
      <c r="AX248" s="13" t="s">
        <v>72</v>
      </c>
      <c r="AY248" s="242" t="s">
        <v>130</v>
      </c>
    </row>
    <row r="249" s="14" customFormat="1">
      <c r="A249" s="14"/>
      <c r="B249" s="243"/>
      <c r="C249" s="244"/>
      <c r="D249" s="234" t="s">
        <v>141</v>
      </c>
      <c r="E249" s="245" t="s">
        <v>19</v>
      </c>
      <c r="F249" s="246" t="s">
        <v>323</v>
      </c>
      <c r="G249" s="244"/>
      <c r="H249" s="247">
        <v>2.8999999999999999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141</v>
      </c>
      <c r="AU249" s="253" t="s">
        <v>81</v>
      </c>
      <c r="AV249" s="14" t="s">
        <v>81</v>
      </c>
      <c r="AW249" s="14" t="s">
        <v>33</v>
      </c>
      <c r="AX249" s="14" t="s">
        <v>72</v>
      </c>
      <c r="AY249" s="253" t="s">
        <v>130</v>
      </c>
    </row>
    <row r="250" s="16" customFormat="1">
      <c r="A250" s="16"/>
      <c r="B250" s="265"/>
      <c r="C250" s="266"/>
      <c r="D250" s="234" t="s">
        <v>141</v>
      </c>
      <c r="E250" s="267" t="s">
        <v>19</v>
      </c>
      <c r="F250" s="268" t="s">
        <v>324</v>
      </c>
      <c r="G250" s="266"/>
      <c r="H250" s="269">
        <v>2.8999999999999999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141</v>
      </c>
      <c r="AU250" s="275" t="s">
        <v>81</v>
      </c>
      <c r="AV250" s="16" t="s">
        <v>150</v>
      </c>
      <c r="AW250" s="16" t="s">
        <v>33</v>
      </c>
      <c r="AX250" s="16" t="s">
        <v>72</v>
      </c>
      <c r="AY250" s="275" t="s">
        <v>130</v>
      </c>
    </row>
    <row r="251" s="15" customFormat="1">
      <c r="A251" s="15"/>
      <c r="B251" s="254"/>
      <c r="C251" s="255"/>
      <c r="D251" s="234" t="s">
        <v>141</v>
      </c>
      <c r="E251" s="256" t="s">
        <v>19</v>
      </c>
      <c r="F251" s="257" t="s">
        <v>144</v>
      </c>
      <c r="G251" s="255"/>
      <c r="H251" s="258">
        <v>298.75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141</v>
      </c>
      <c r="AU251" s="264" t="s">
        <v>81</v>
      </c>
      <c r="AV251" s="15" t="s">
        <v>137</v>
      </c>
      <c r="AW251" s="15" t="s">
        <v>33</v>
      </c>
      <c r="AX251" s="15" t="s">
        <v>79</v>
      </c>
      <c r="AY251" s="264" t="s">
        <v>130</v>
      </c>
    </row>
    <row r="252" s="2" customFormat="1" ht="21.75" customHeight="1">
      <c r="A252" s="40"/>
      <c r="B252" s="41"/>
      <c r="C252" s="276" t="s">
        <v>248</v>
      </c>
      <c r="D252" s="276" t="s">
        <v>194</v>
      </c>
      <c r="E252" s="277" t="s">
        <v>406</v>
      </c>
      <c r="F252" s="278" t="s">
        <v>407</v>
      </c>
      <c r="G252" s="279" t="s">
        <v>135</v>
      </c>
      <c r="H252" s="280">
        <v>307.71300000000002</v>
      </c>
      <c r="I252" s="281"/>
      <c r="J252" s="282">
        <f>ROUND(I252*H252,2)</f>
        <v>0</v>
      </c>
      <c r="K252" s="278" t="s">
        <v>136</v>
      </c>
      <c r="L252" s="283"/>
      <c r="M252" s="284" t="s">
        <v>19</v>
      </c>
      <c r="N252" s="285" t="s">
        <v>43</v>
      </c>
      <c r="O252" s="86"/>
      <c r="P252" s="223">
        <f>O252*H252</f>
        <v>0</v>
      </c>
      <c r="Q252" s="223">
        <v>0.13100000000000001</v>
      </c>
      <c r="R252" s="223">
        <f>Q252*H252</f>
        <v>40.310403000000008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185</v>
      </c>
      <c r="AT252" s="225" t="s">
        <v>194</v>
      </c>
      <c r="AU252" s="225" t="s">
        <v>81</v>
      </c>
      <c r="AY252" s="19" t="s">
        <v>130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137</v>
      </c>
      <c r="BM252" s="225" t="s">
        <v>408</v>
      </c>
    </row>
    <row r="253" s="14" customFormat="1">
      <c r="A253" s="14"/>
      <c r="B253" s="243"/>
      <c r="C253" s="244"/>
      <c r="D253" s="234" t="s">
        <v>141</v>
      </c>
      <c r="E253" s="244"/>
      <c r="F253" s="246" t="s">
        <v>409</v>
      </c>
      <c r="G253" s="244"/>
      <c r="H253" s="247">
        <v>307.71300000000002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141</v>
      </c>
      <c r="AU253" s="253" t="s">
        <v>81</v>
      </c>
      <c r="AV253" s="14" t="s">
        <v>81</v>
      </c>
      <c r="AW253" s="14" t="s">
        <v>4</v>
      </c>
      <c r="AX253" s="14" t="s">
        <v>79</v>
      </c>
      <c r="AY253" s="253" t="s">
        <v>130</v>
      </c>
    </row>
    <row r="254" s="2" customFormat="1" ht="78" customHeight="1">
      <c r="A254" s="40"/>
      <c r="B254" s="41"/>
      <c r="C254" s="214" t="s">
        <v>252</v>
      </c>
      <c r="D254" s="214" t="s">
        <v>132</v>
      </c>
      <c r="E254" s="215" t="s">
        <v>402</v>
      </c>
      <c r="F254" s="216" t="s">
        <v>403</v>
      </c>
      <c r="G254" s="217" t="s">
        <v>135</v>
      </c>
      <c r="H254" s="218">
        <v>26.359999999999999</v>
      </c>
      <c r="I254" s="219"/>
      <c r="J254" s="220">
        <f>ROUND(I254*H254,2)</f>
        <v>0</v>
      </c>
      <c r="K254" s="216" t="s">
        <v>136</v>
      </c>
      <c r="L254" s="46"/>
      <c r="M254" s="221" t="s">
        <v>19</v>
      </c>
      <c r="N254" s="222" t="s">
        <v>43</v>
      </c>
      <c r="O254" s="86"/>
      <c r="P254" s="223">
        <f>O254*H254</f>
        <v>0</v>
      </c>
      <c r="Q254" s="223">
        <v>0.089219999999999994</v>
      </c>
      <c r="R254" s="223">
        <f>Q254*H254</f>
        <v>2.3518391999999997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137</v>
      </c>
      <c r="AT254" s="225" t="s">
        <v>132</v>
      </c>
      <c r="AU254" s="225" t="s">
        <v>81</v>
      </c>
      <c r="AY254" s="19" t="s">
        <v>130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137</v>
      </c>
      <c r="BM254" s="225" t="s">
        <v>410</v>
      </c>
    </row>
    <row r="255" s="2" customFormat="1">
      <c r="A255" s="40"/>
      <c r="B255" s="41"/>
      <c r="C255" s="42"/>
      <c r="D255" s="227" t="s">
        <v>139</v>
      </c>
      <c r="E255" s="42"/>
      <c r="F255" s="228" t="s">
        <v>405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139</v>
      </c>
      <c r="AU255" s="19" t="s">
        <v>81</v>
      </c>
    </row>
    <row r="256" s="13" customFormat="1">
      <c r="A256" s="13"/>
      <c r="B256" s="232"/>
      <c r="C256" s="233"/>
      <c r="D256" s="234" t="s">
        <v>141</v>
      </c>
      <c r="E256" s="235" t="s">
        <v>19</v>
      </c>
      <c r="F256" s="236" t="s">
        <v>160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141</v>
      </c>
      <c r="AU256" s="242" t="s">
        <v>81</v>
      </c>
      <c r="AV256" s="13" t="s">
        <v>79</v>
      </c>
      <c r="AW256" s="13" t="s">
        <v>33</v>
      </c>
      <c r="AX256" s="13" t="s">
        <v>72</v>
      </c>
      <c r="AY256" s="242" t="s">
        <v>130</v>
      </c>
    </row>
    <row r="257" s="13" customFormat="1">
      <c r="A257" s="13"/>
      <c r="B257" s="232"/>
      <c r="C257" s="233"/>
      <c r="D257" s="234" t="s">
        <v>141</v>
      </c>
      <c r="E257" s="235" t="s">
        <v>19</v>
      </c>
      <c r="F257" s="236" t="s">
        <v>142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141</v>
      </c>
      <c r="AU257" s="242" t="s">
        <v>81</v>
      </c>
      <c r="AV257" s="13" t="s">
        <v>79</v>
      </c>
      <c r="AW257" s="13" t="s">
        <v>33</v>
      </c>
      <c r="AX257" s="13" t="s">
        <v>72</v>
      </c>
      <c r="AY257" s="242" t="s">
        <v>130</v>
      </c>
    </row>
    <row r="258" s="13" customFormat="1">
      <c r="A258" s="13"/>
      <c r="B258" s="232"/>
      <c r="C258" s="233"/>
      <c r="D258" s="234" t="s">
        <v>141</v>
      </c>
      <c r="E258" s="235" t="s">
        <v>19</v>
      </c>
      <c r="F258" s="236" t="s">
        <v>321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141</v>
      </c>
      <c r="AU258" s="242" t="s">
        <v>81</v>
      </c>
      <c r="AV258" s="13" t="s">
        <v>79</v>
      </c>
      <c r="AW258" s="13" t="s">
        <v>33</v>
      </c>
      <c r="AX258" s="13" t="s">
        <v>72</v>
      </c>
      <c r="AY258" s="242" t="s">
        <v>130</v>
      </c>
    </row>
    <row r="259" s="13" customFormat="1">
      <c r="A259" s="13"/>
      <c r="B259" s="232"/>
      <c r="C259" s="233"/>
      <c r="D259" s="234" t="s">
        <v>141</v>
      </c>
      <c r="E259" s="235" t="s">
        <v>19</v>
      </c>
      <c r="F259" s="236" t="s">
        <v>349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141</v>
      </c>
      <c r="AU259" s="242" t="s">
        <v>81</v>
      </c>
      <c r="AV259" s="13" t="s">
        <v>79</v>
      </c>
      <c r="AW259" s="13" t="s">
        <v>33</v>
      </c>
      <c r="AX259" s="13" t="s">
        <v>72</v>
      </c>
      <c r="AY259" s="242" t="s">
        <v>130</v>
      </c>
    </row>
    <row r="260" s="14" customFormat="1">
      <c r="A260" s="14"/>
      <c r="B260" s="243"/>
      <c r="C260" s="244"/>
      <c r="D260" s="234" t="s">
        <v>141</v>
      </c>
      <c r="E260" s="245" t="s">
        <v>19</v>
      </c>
      <c r="F260" s="246" t="s">
        <v>350</v>
      </c>
      <c r="G260" s="244"/>
      <c r="H260" s="247">
        <v>26.359999999999999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141</v>
      </c>
      <c r="AU260" s="253" t="s">
        <v>81</v>
      </c>
      <c r="AV260" s="14" t="s">
        <v>81</v>
      </c>
      <c r="AW260" s="14" t="s">
        <v>33</v>
      </c>
      <c r="AX260" s="14" t="s">
        <v>72</v>
      </c>
      <c r="AY260" s="253" t="s">
        <v>130</v>
      </c>
    </row>
    <row r="261" s="16" customFormat="1">
      <c r="A261" s="16"/>
      <c r="B261" s="265"/>
      <c r="C261" s="266"/>
      <c r="D261" s="234" t="s">
        <v>141</v>
      </c>
      <c r="E261" s="267" t="s">
        <v>19</v>
      </c>
      <c r="F261" s="268" t="s">
        <v>351</v>
      </c>
      <c r="G261" s="266"/>
      <c r="H261" s="269">
        <v>26.359999999999999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141</v>
      </c>
      <c r="AU261" s="275" t="s">
        <v>81</v>
      </c>
      <c r="AV261" s="16" t="s">
        <v>150</v>
      </c>
      <c r="AW261" s="16" t="s">
        <v>33</v>
      </c>
      <c r="AX261" s="16" t="s">
        <v>72</v>
      </c>
      <c r="AY261" s="275" t="s">
        <v>130</v>
      </c>
    </row>
    <row r="262" s="15" customFormat="1">
      <c r="A262" s="15"/>
      <c r="B262" s="254"/>
      <c r="C262" s="255"/>
      <c r="D262" s="234" t="s">
        <v>141</v>
      </c>
      <c r="E262" s="256" t="s">
        <v>19</v>
      </c>
      <c r="F262" s="257" t="s">
        <v>144</v>
      </c>
      <c r="G262" s="255"/>
      <c r="H262" s="258">
        <v>26.359999999999999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141</v>
      </c>
      <c r="AU262" s="264" t="s">
        <v>81</v>
      </c>
      <c r="AV262" s="15" t="s">
        <v>137</v>
      </c>
      <c r="AW262" s="15" t="s">
        <v>33</v>
      </c>
      <c r="AX262" s="15" t="s">
        <v>79</v>
      </c>
      <c r="AY262" s="264" t="s">
        <v>130</v>
      </c>
    </row>
    <row r="263" s="2" customFormat="1" ht="24.15" customHeight="1">
      <c r="A263" s="40"/>
      <c r="B263" s="41"/>
      <c r="C263" s="276" t="s">
        <v>258</v>
      </c>
      <c r="D263" s="276" t="s">
        <v>194</v>
      </c>
      <c r="E263" s="277" t="s">
        <v>411</v>
      </c>
      <c r="F263" s="278" t="s">
        <v>412</v>
      </c>
      <c r="G263" s="279" t="s">
        <v>135</v>
      </c>
      <c r="H263" s="280">
        <v>27.151</v>
      </c>
      <c r="I263" s="281"/>
      <c r="J263" s="282">
        <f>ROUND(I263*H263,2)</f>
        <v>0</v>
      </c>
      <c r="K263" s="278" t="s">
        <v>136</v>
      </c>
      <c r="L263" s="283"/>
      <c r="M263" s="284" t="s">
        <v>19</v>
      </c>
      <c r="N263" s="285" t="s">
        <v>43</v>
      </c>
      <c r="O263" s="86"/>
      <c r="P263" s="223">
        <f>O263*H263</f>
        <v>0</v>
      </c>
      <c r="Q263" s="223">
        <v>0.13100000000000001</v>
      </c>
      <c r="R263" s="223">
        <f>Q263*H263</f>
        <v>3.556781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185</v>
      </c>
      <c r="AT263" s="225" t="s">
        <v>194</v>
      </c>
      <c r="AU263" s="225" t="s">
        <v>81</v>
      </c>
      <c r="AY263" s="19" t="s">
        <v>130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137</v>
      </c>
      <c r="BM263" s="225" t="s">
        <v>413</v>
      </c>
    </row>
    <row r="264" s="14" customFormat="1">
      <c r="A264" s="14"/>
      <c r="B264" s="243"/>
      <c r="C264" s="244"/>
      <c r="D264" s="234" t="s">
        <v>141</v>
      </c>
      <c r="E264" s="244"/>
      <c r="F264" s="246" t="s">
        <v>414</v>
      </c>
      <c r="G264" s="244"/>
      <c r="H264" s="247">
        <v>27.151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141</v>
      </c>
      <c r="AU264" s="253" t="s">
        <v>81</v>
      </c>
      <c r="AV264" s="14" t="s">
        <v>81</v>
      </c>
      <c r="AW264" s="14" t="s">
        <v>4</v>
      </c>
      <c r="AX264" s="14" t="s">
        <v>79</v>
      </c>
      <c r="AY264" s="253" t="s">
        <v>130</v>
      </c>
    </row>
    <row r="265" s="2" customFormat="1" ht="78" customHeight="1">
      <c r="A265" s="40"/>
      <c r="B265" s="41"/>
      <c r="C265" s="214" t="s">
        <v>266</v>
      </c>
      <c r="D265" s="214" t="s">
        <v>132</v>
      </c>
      <c r="E265" s="215" t="s">
        <v>415</v>
      </c>
      <c r="F265" s="216" t="s">
        <v>416</v>
      </c>
      <c r="G265" s="217" t="s">
        <v>135</v>
      </c>
      <c r="H265" s="218">
        <v>75.950000000000003</v>
      </c>
      <c r="I265" s="219"/>
      <c r="J265" s="220">
        <f>ROUND(I265*H265,2)</f>
        <v>0</v>
      </c>
      <c r="K265" s="216" t="s">
        <v>136</v>
      </c>
      <c r="L265" s="46"/>
      <c r="M265" s="221" t="s">
        <v>19</v>
      </c>
      <c r="N265" s="222" t="s">
        <v>43</v>
      </c>
      <c r="O265" s="86"/>
      <c r="P265" s="223">
        <f>O265*H265</f>
        <v>0</v>
      </c>
      <c r="Q265" s="223">
        <v>0.089219999999999994</v>
      </c>
      <c r="R265" s="223">
        <f>Q265*H265</f>
        <v>6.7762589999999996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137</v>
      </c>
      <c r="AT265" s="225" t="s">
        <v>132</v>
      </c>
      <c r="AU265" s="225" t="s">
        <v>81</v>
      </c>
      <c r="AY265" s="19" t="s">
        <v>130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137</v>
      </c>
      <c r="BM265" s="225" t="s">
        <v>417</v>
      </c>
    </row>
    <row r="266" s="2" customFormat="1">
      <c r="A266" s="40"/>
      <c r="B266" s="41"/>
      <c r="C266" s="42"/>
      <c r="D266" s="227" t="s">
        <v>139</v>
      </c>
      <c r="E266" s="42"/>
      <c r="F266" s="228" t="s">
        <v>418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139</v>
      </c>
      <c r="AU266" s="19" t="s">
        <v>81</v>
      </c>
    </row>
    <row r="267" s="13" customFormat="1">
      <c r="A267" s="13"/>
      <c r="B267" s="232"/>
      <c r="C267" s="233"/>
      <c r="D267" s="234" t="s">
        <v>141</v>
      </c>
      <c r="E267" s="235" t="s">
        <v>19</v>
      </c>
      <c r="F267" s="236" t="s">
        <v>160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141</v>
      </c>
      <c r="AU267" s="242" t="s">
        <v>81</v>
      </c>
      <c r="AV267" s="13" t="s">
        <v>79</v>
      </c>
      <c r="AW267" s="13" t="s">
        <v>33</v>
      </c>
      <c r="AX267" s="13" t="s">
        <v>72</v>
      </c>
      <c r="AY267" s="242" t="s">
        <v>130</v>
      </c>
    </row>
    <row r="268" s="13" customFormat="1">
      <c r="A268" s="13"/>
      <c r="B268" s="232"/>
      <c r="C268" s="233"/>
      <c r="D268" s="234" t="s">
        <v>141</v>
      </c>
      <c r="E268" s="235" t="s">
        <v>19</v>
      </c>
      <c r="F268" s="236" t="s">
        <v>142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141</v>
      </c>
      <c r="AU268" s="242" t="s">
        <v>81</v>
      </c>
      <c r="AV268" s="13" t="s">
        <v>79</v>
      </c>
      <c r="AW268" s="13" t="s">
        <v>33</v>
      </c>
      <c r="AX268" s="13" t="s">
        <v>72</v>
      </c>
      <c r="AY268" s="242" t="s">
        <v>130</v>
      </c>
    </row>
    <row r="269" s="13" customFormat="1">
      <c r="A269" s="13"/>
      <c r="B269" s="232"/>
      <c r="C269" s="233"/>
      <c r="D269" s="234" t="s">
        <v>141</v>
      </c>
      <c r="E269" s="235" t="s">
        <v>19</v>
      </c>
      <c r="F269" s="236" t="s">
        <v>321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141</v>
      </c>
      <c r="AU269" s="242" t="s">
        <v>81</v>
      </c>
      <c r="AV269" s="13" t="s">
        <v>79</v>
      </c>
      <c r="AW269" s="13" t="s">
        <v>33</v>
      </c>
      <c r="AX269" s="13" t="s">
        <v>72</v>
      </c>
      <c r="AY269" s="242" t="s">
        <v>130</v>
      </c>
    </row>
    <row r="270" s="13" customFormat="1">
      <c r="A270" s="13"/>
      <c r="B270" s="232"/>
      <c r="C270" s="233"/>
      <c r="D270" s="234" t="s">
        <v>141</v>
      </c>
      <c r="E270" s="235" t="s">
        <v>19</v>
      </c>
      <c r="F270" s="236" t="s">
        <v>341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141</v>
      </c>
      <c r="AU270" s="242" t="s">
        <v>81</v>
      </c>
      <c r="AV270" s="13" t="s">
        <v>79</v>
      </c>
      <c r="AW270" s="13" t="s">
        <v>33</v>
      </c>
      <c r="AX270" s="13" t="s">
        <v>72</v>
      </c>
      <c r="AY270" s="242" t="s">
        <v>130</v>
      </c>
    </row>
    <row r="271" s="13" customFormat="1">
      <c r="A271" s="13"/>
      <c r="B271" s="232"/>
      <c r="C271" s="233"/>
      <c r="D271" s="234" t="s">
        <v>141</v>
      </c>
      <c r="E271" s="235" t="s">
        <v>19</v>
      </c>
      <c r="F271" s="236" t="s">
        <v>344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141</v>
      </c>
      <c r="AU271" s="242" t="s">
        <v>81</v>
      </c>
      <c r="AV271" s="13" t="s">
        <v>79</v>
      </c>
      <c r="AW271" s="13" t="s">
        <v>33</v>
      </c>
      <c r="AX271" s="13" t="s">
        <v>72</v>
      </c>
      <c r="AY271" s="242" t="s">
        <v>130</v>
      </c>
    </row>
    <row r="272" s="14" customFormat="1">
      <c r="A272" s="14"/>
      <c r="B272" s="243"/>
      <c r="C272" s="244"/>
      <c r="D272" s="234" t="s">
        <v>141</v>
      </c>
      <c r="E272" s="245" t="s">
        <v>19</v>
      </c>
      <c r="F272" s="246" t="s">
        <v>345</v>
      </c>
      <c r="G272" s="244"/>
      <c r="H272" s="247">
        <v>75.950000000000003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141</v>
      </c>
      <c r="AU272" s="253" t="s">
        <v>81</v>
      </c>
      <c r="AV272" s="14" t="s">
        <v>81</v>
      </c>
      <c r="AW272" s="14" t="s">
        <v>33</v>
      </c>
      <c r="AX272" s="14" t="s">
        <v>72</v>
      </c>
      <c r="AY272" s="253" t="s">
        <v>130</v>
      </c>
    </row>
    <row r="273" s="16" customFormat="1">
      <c r="A273" s="16"/>
      <c r="B273" s="265"/>
      <c r="C273" s="266"/>
      <c r="D273" s="234" t="s">
        <v>141</v>
      </c>
      <c r="E273" s="267" t="s">
        <v>19</v>
      </c>
      <c r="F273" s="268" t="s">
        <v>348</v>
      </c>
      <c r="G273" s="266"/>
      <c r="H273" s="269">
        <v>75.950000000000003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5" t="s">
        <v>141</v>
      </c>
      <c r="AU273" s="275" t="s">
        <v>81</v>
      </c>
      <c r="AV273" s="16" t="s">
        <v>150</v>
      </c>
      <c r="AW273" s="16" t="s">
        <v>33</v>
      </c>
      <c r="AX273" s="16" t="s">
        <v>72</v>
      </c>
      <c r="AY273" s="275" t="s">
        <v>130</v>
      </c>
    </row>
    <row r="274" s="15" customFormat="1">
      <c r="A274" s="15"/>
      <c r="B274" s="254"/>
      <c r="C274" s="255"/>
      <c r="D274" s="234" t="s">
        <v>141</v>
      </c>
      <c r="E274" s="256" t="s">
        <v>19</v>
      </c>
      <c r="F274" s="257" t="s">
        <v>144</v>
      </c>
      <c r="G274" s="255"/>
      <c r="H274" s="258">
        <v>75.950000000000003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141</v>
      </c>
      <c r="AU274" s="264" t="s">
        <v>81</v>
      </c>
      <c r="AV274" s="15" t="s">
        <v>137</v>
      </c>
      <c r="AW274" s="15" t="s">
        <v>33</v>
      </c>
      <c r="AX274" s="15" t="s">
        <v>79</v>
      </c>
      <c r="AY274" s="264" t="s">
        <v>130</v>
      </c>
    </row>
    <row r="275" s="2" customFormat="1" ht="21.75" customHeight="1">
      <c r="A275" s="40"/>
      <c r="B275" s="41"/>
      <c r="C275" s="276" t="s">
        <v>7</v>
      </c>
      <c r="D275" s="276" t="s">
        <v>194</v>
      </c>
      <c r="E275" s="277" t="s">
        <v>406</v>
      </c>
      <c r="F275" s="278" t="s">
        <v>407</v>
      </c>
      <c r="G275" s="279" t="s">
        <v>135</v>
      </c>
      <c r="H275" s="280">
        <v>78.228999999999999</v>
      </c>
      <c r="I275" s="281"/>
      <c r="J275" s="282">
        <f>ROUND(I275*H275,2)</f>
        <v>0</v>
      </c>
      <c r="K275" s="278" t="s">
        <v>136</v>
      </c>
      <c r="L275" s="283"/>
      <c r="M275" s="284" t="s">
        <v>19</v>
      </c>
      <c r="N275" s="285" t="s">
        <v>43</v>
      </c>
      <c r="O275" s="86"/>
      <c r="P275" s="223">
        <f>O275*H275</f>
        <v>0</v>
      </c>
      <c r="Q275" s="223">
        <v>0.13100000000000001</v>
      </c>
      <c r="R275" s="223">
        <f>Q275*H275</f>
        <v>10.247999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185</v>
      </c>
      <c r="AT275" s="225" t="s">
        <v>194</v>
      </c>
      <c r="AU275" s="225" t="s">
        <v>81</v>
      </c>
      <c r="AY275" s="19" t="s">
        <v>130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137</v>
      </c>
      <c r="BM275" s="225" t="s">
        <v>419</v>
      </c>
    </row>
    <row r="276" s="14" customFormat="1">
      <c r="A276" s="14"/>
      <c r="B276" s="243"/>
      <c r="C276" s="244"/>
      <c r="D276" s="234" t="s">
        <v>141</v>
      </c>
      <c r="E276" s="244"/>
      <c r="F276" s="246" t="s">
        <v>420</v>
      </c>
      <c r="G276" s="244"/>
      <c r="H276" s="247">
        <v>78.228999999999999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141</v>
      </c>
      <c r="AU276" s="253" t="s">
        <v>81</v>
      </c>
      <c r="AV276" s="14" t="s">
        <v>81</v>
      </c>
      <c r="AW276" s="14" t="s">
        <v>4</v>
      </c>
      <c r="AX276" s="14" t="s">
        <v>79</v>
      </c>
      <c r="AY276" s="253" t="s">
        <v>130</v>
      </c>
    </row>
    <row r="277" s="2" customFormat="1" ht="78" customHeight="1">
      <c r="A277" s="40"/>
      <c r="B277" s="41"/>
      <c r="C277" s="214" t="s">
        <v>275</v>
      </c>
      <c r="D277" s="214" t="s">
        <v>132</v>
      </c>
      <c r="E277" s="215" t="s">
        <v>421</v>
      </c>
      <c r="F277" s="216" t="s">
        <v>422</v>
      </c>
      <c r="G277" s="217" t="s">
        <v>135</v>
      </c>
      <c r="H277" s="218">
        <v>103.65000000000001</v>
      </c>
      <c r="I277" s="219"/>
      <c r="J277" s="220">
        <f>ROUND(I277*H277,2)</f>
        <v>0</v>
      </c>
      <c r="K277" s="216" t="s">
        <v>136</v>
      </c>
      <c r="L277" s="46"/>
      <c r="M277" s="221" t="s">
        <v>19</v>
      </c>
      <c r="N277" s="222" t="s">
        <v>43</v>
      </c>
      <c r="O277" s="86"/>
      <c r="P277" s="223">
        <f>O277*H277</f>
        <v>0</v>
      </c>
      <c r="Q277" s="223">
        <v>0.089219999999999994</v>
      </c>
      <c r="R277" s="223">
        <f>Q277*H277</f>
        <v>9.2476529999999997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137</v>
      </c>
      <c r="AT277" s="225" t="s">
        <v>132</v>
      </c>
      <c r="AU277" s="225" t="s">
        <v>81</v>
      </c>
      <c r="AY277" s="19" t="s">
        <v>130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137</v>
      </c>
      <c r="BM277" s="225" t="s">
        <v>423</v>
      </c>
    </row>
    <row r="278" s="2" customFormat="1">
      <c r="A278" s="40"/>
      <c r="B278" s="41"/>
      <c r="C278" s="42"/>
      <c r="D278" s="227" t="s">
        <v>139</v>
      </c>
      <c r="E278" s="42"/>
      <c r="F278" s="228" t="s">
        <v>424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139</v>
      </c>
      <c r="AU278" s="19" t="s">
        <v>81</v>
      </c>
    </row>
    <row r="279" s="13" customFormat="1">
      <c r="A279" s="13"/>
      <c r="B279" s="232"/>
      <c r="C279" s="233"/>
      <c r="D279" s="234" t="s">
        <v>141</v>
      </c>
      <c r="E279" s="235" t="s">
        <v>19</v>
      </c>
      <c r="F279" s="236" t="s">
        <v>160</v>
      </c>
      <c r="G279" s="233"/>
      <c r="H279" s="235" t="s">
        <v>19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141</v>
      </c>
      <c r="AU279" s="242" t="s">
        <v>81</v>
      </c>
      <c r="AV279" s="13" t="s">
        <v>79</v>
      </c>
      <c r="AW279" s="13" t="s">
        <v>33</v>
      </c>
      <c r="AX279" s="13" t="s">
        <v>72</v>
      </c>
      <c r="AY279" s="242" t="s">
        <v>130</v>
      </c>
    </row>
    <row r="280" s="13" customFormat="1">
      <c r="A280" s="13"/>
      <c r="B280" s="232"/>
      <c r="C280" s="233"/>
      <c r="D280" s="234" t="s">
        <v>141</v>
      </c>
      <c r="E280" s="235" t="s">
        <v>19</v>
      </c>
      <c r="F280" s="236" t="s">
        <v>142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141</v>
      </c>
      <c r="AU280" s="242" t="s">
        <v>81</v>
      </c>
      <c r="AV280" s="13" t="s">
        <v>79</v>
      </c>
      <c r="AW280" s="13" t="s">
        <v>33</v>
      </c>
      <c r="AX280" s="13" t="s">
        <v>72</v>
      </c>
      <c r="AY280" s="242" t="s">
        <v>130</v>
      </c>
    </row>
    <row r="281" s="13" customFormat="1">
      <c r="A281" s="13"/>
      <c r="B281" s="232"/>
      <c r="C281" s="233"/>
      <c r="D281" s="234" t="s">
        <v>141</v>
      </c>
      <c r="E281" s="235" t="s">
        <v>19</v>
      </c>
      <c r="F281" s="236" t="s">
        <v>321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141</v>
      </c>
      <c r="AU281" s="242" t="s">
        <v>81</v>
      </c>
      <c r="AV281" s="13" t="s">
        <v>79</v>
      </c>
      <c r="AW281" s="13" t="s">
        <v>33</v>
      </c>
      <c r="AX281" s="13" t="s">
        <v>72</v>
      </c>
      <c r="AY281" s="242" t="s">
        <v>130</v>
      </c>
    </row>
    <row r="282" s="13" customFormat="1">
      <c r="A282" s="13"/>
      <c r="B282" s="232"/>
      <c r="C282" s="233"/>
      <c r="D282" s="234" t="s">
        <v>141</v>
      </c>
      <c r="E282" s="235" t="s">
        <v>19</v>
      </c>
      <c r="F282" s="236" t="s">
        <v>341</v>
      </c>
      <c r="G282" s="233"/>
      <c r="H282" s="235" t="s">
        <v>19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141</v>
      </c>
      <c r="AU282" s="242" t="s">
        <v>81</v>
      </c>
      <c r="AV282" s="13" t="s">
        <v>79</v>
      </c>
      <c r="AW282" s="13" t="s">
        <v>33</v>
      </c>
      <c r="AX282" s="13" t="s">
        <v>72</v>
      </c>
      <c r="AY282" s="242" t="s">
        <v>130</v>
      </c>
    </row>
    <row r="283" s="13" customFormat="1">
      <c r="A283" s="13"/>
      <c r="B283" s="232"/>
      <c r="C283" s="233"/>
      <c r="D283" s="234" t="s">
        <v>141</v>
      </c>
      <c r="E283" s="235" t="s">
        <v>19</v>
      </c>
      <c r="F283" s="236" t="s">
        <v>346</v>
      </c>
      <c r="G283" s="233"/>
      <c r="H283" s="235" t="s">
        <v>19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141</v>
      </c>
      <c r="AU283" s="242" t="s">
        <v>81</v>
      </c>
      <c r="AV283" s="13" t="s">
        <v>79</v>
      </c>
      <c r="AW283" s="13" t="s">
        <v>33</v>
      </c>
      <c r="AX283" s="13" t="s">
        <v>72</v>
      </c>
      <c r="AY283" s="242" t="s">
        <v>130</v>
      </c>
    </row>
    <row r="284" s="14" customFormat="1">
      <c r="A284" s="14"/>
      <c r="B284" s="243"/>
      <c r="C284" s="244"/>
      <c r="D284" s="234" t="s">
        <v>141</v>
      </c>
      <c r="E284" s="245" t="s">
        <v>19</v>
      </c>
      <c r="F284" s="246" t="s">
        <v>347</v>
      </c>
      <c r="G284" s="244"/>
      <c r="H284" s="247">
        <v>103.65000000000001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141</v>
      </c>
      <c r="AU284" s="253" t="s">
        <v>81</v>
      </c>
      <c r="AV284" s="14" t="s">
        <v>81</v>
      </c>
      <c r="AW284" s="14" t="s">
        <v>33</v>
      </c>
      <c r="AX284" s="14" t="s">
        <v>72</v>
      </c>
      <c r="AY284" s="253" t="s">
        <v>130</v>
      </c>
    </row>
    <row r="285" s="16" customFormat="1">
      <c r="A285" s="16"/>
      <c r="B285" s="265"/>
      <c r="C285" s="266"/>
      <c r="D285" s="234" t="s">
        <v>141</v>
      </c>
      <c r="E285" s="267" t="s">
        <v>19</v>
      </c>
      <c r="F285" s="268" t="s">
        <v>348</v>
      </c>
      <c r="G285" s="266"/>
      <c r="H285" s="269">
        <v>103.65000000000001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5" t="s">
        <v>141</v>
      </c>
      <c r="AU285" s="275" t="s">
        <v>81</v>
      </c>
      <c r="AV285" s="16" t="s">
        <v>150</v>
      </c>
      <c r="AW285" s="16" t="s">
        <v>33</v>
      </c>
      <c r="AX285" s="16" t="s">
        <v>72</v>
      </c>
      <c r="AY285" s="275" t="s">
        <v>130</v>
      </c>
    </row>
    <row r="286" s="15" customFormat="1">
      <c r="A286" s="15"/>
      <c r="B286" s="254"/>
      <c r="C286" s="255"/>
      <c r="D286" s="234" t="s">
        <v>141</v>
      </c>
      <c r="E286" s="256" t="s">
        <v>19</v>
      </c>
      <c r="F286" s="257" t="s">
        <v>144</v>
      </c>
      <c r="G286" s="255"/>
      <c r="H286" s="258">
        <v>103.65000000000001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141</v>
      </c>
      <c r="AU286" s="264" t="s">
        <v>81</v>
      </c>
      <c r="AV286" s="15" t="s">
        <v>137</v>
      </c>
      <c r="AW286" s="15" t="s">
        <v>33</v>
      </c>
      <c r="AX286" s="15" t="s">
        <v>79</v>
      </c>
      <c r="AY286" s="264" t="s">
        <v>130</v>
      </c>
    </row>
    <row r="287" s="2" customFormat="1" ht="21.75" customHeight="1">
      <c r="A287" s="40"/>
      <c r="B287" s="41"/>
      <c r="C287" s="276" t="s">
        <v>283</v>
      </c>
      <c r="D287" s="276" t="s">
        <v>194</v>
      </c>
      <c r="E287" s="277" t="s">
        <v>406</v>
      </c>
      <c r="F287" s="278" t="s">
        <v>407</v>
      </c>
      <c r="G287" s="279" t="s">
        <v>135</v>
      </c>
      <c r="H287" s="280">
        <v>105.723</v>
      </c>
      <c r="I287" s="281"/>
      <c r="J287" s="282">
        <f>ROUND(I287*H287,2)</f>
        <v>0</v>
      </c>
      <c r="K287" s="278" t="s">
        <v>136</v>
      </c>
      <c r="L287" s="283"/>
      <c r="M287" s="284" t="s">
        <v>19</v>
      </c>
      <c r="N287" s="285" t="s">
        <v>43</v>
      </c>
      <c r="O287" s="86"/>
      <c r="P287" s="223">
        <f>O287*H287</f>
        <v>0</v>
      </c>
      <c r="Q287" s="223">
        <v>0.13100000000000001</v>
      </c>
      <c r="R287" s="223">
        <f>Q287*H287</f>
        <v>13.849713000000001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185</v>
      </c>
      <c r="AT287" s="225" t="s">
        <v>194</v>
      </c>
      <c r="AU287" s="225" t="s">
        <v>81</v>
      </c>
      <c r="AY287" s="19" t="s">
        <v>130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137</v>
      </c>
      <c r="BM287" s="225" t="s">
        <v>425</v>
      </c>
    </row>
    <row r="288" s="14" customFormat="1">
      <c r="A288" s="14"/>
      <c r="B288" s="243"/>
      <c r="C288" s="244"/>
      <c r="D288" s="234" t="s">
        <v>141</v>
      </c>
      <c r="E288" s="244"/>
      <c r="F288" s="246" t="s">
        <v>426</v>
      </c>
      <c r="G288" s="244"/>
      <c r="H288" s="247">
        <v>105.723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141</v>
      </c>
      <c r="AU288" s="253" t="s">
        <v>81</v>
      </c>
      <c r="AV288" s="14" t="s">
        <v>81</v>
      </c>
      <c r="AW288" s="14" t="s">
        <v>4</v>
      </c>
      <c r="AX288" s="14" t="s">
        <v>79</v>
      </c>
      <c r="AY288" s="253" t="s">
        <v>130</v>
      </c>
    </row>
    <row r="289" s="2" customFormat="1" ht="90" customHeight="1">
      <c r="A289" s="40"/>
      <c r="B289" s="41"/>
      <c r="C289" s="214" t="s">
        <v>289</v>
      </c>
      <c r="D289" s="214" t="s">
        <v>132</v>
      </c>
      <c r="E289" s="215" t="s">
        <v>427</v>
      </c>
      <c r="F289" s="216" t="s">
        <v>428</v>
      </c>
      <c r="G289" s="217" t="s">
        <v>135</v>
      </c>
      <c r="H289" s="218">
        <v>26.359999999999999</v>
      </c>
      <c r="I289" s="219"/>
      <c r="J289" s="220">
        <f>ROUND(I289*H289,2)</f>
        <v>0</v>
      </c>
      <c r="K289" s="216" t="s">
        <v>136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137</v>
      </c>
      <c r="AT289" s="225" t="s">
        <v>132</v>
      </c>
      <c r="AU289" s="225" t="s">
        <v>81</v>
      </c>
      <c r="AY289" s="19" t="s">
        <v>130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137</v>
      </c>
      <c r="BM289" s="225" t="s">
        <v>429</v>
      </c>
    </row>
    <row r="290" s="2" customFormat="1">
      <c r="A290" s="40"/>
      <c r="B290" s="41"/>
      <c r="C290" s="42"/>
      <c r="D290" s="227" t="s">
        <v>139</v>
      </c>
      <c r="E290" s="42"/>
      <c r="F290" s="228" t="s">
        <v>430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139</v>
      </c>
      <c r="AU290" s="19" t="s">
        <v>81</v>
      </c>
    </row>
    <row r="291" s="14" customFormat="1">
      <c r="A291" s="14"/>
      <c r="B291" s="243"/>
      <c r="C291" s="244"/>
      <c r="D291" s="234" t="s">
        <v>141</v>
      </c>
      <c r="E291" s="245" t="s">
        <v>19</v>
      </c>
      <c r="F291" s="246" t="s">
        <v>431</v>
      </c>
      <c r="G291" s="244"/>
      <c r="H291" s="247">
        <v>26.359999999999999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141</v>
      </c>
      <c r="AU291" s="253" t="s">
        <v>81</v>
      </c>
      <c r="AV291" s="14" t="s">
        <v>81</v>
      </c>
      <c r="AW291" s="14" t="s">
        <v>33</v>
      </c>
      <c r="AX291" s="14" t="s">
        <v>79</v>
      </c>
      <c r="AY291" s="253" t="s">
        <v>130</v>
      </c>
    </row>
    <row r="292" s="2" customFormat="1" ht="24.15" customHeight="1">
      <c r="A292" s="40"/>
      <c r="B292" s="41"/>
      <c r="C292" s="214" t="s">
        <v>295</v>
      </c>
      <c r="D292" s="214" t="s">
        <v>132</v>
      </c>
      <c r="E292" s="215" t="s">
        <v>432</v>
      </c>
      <c r="F292" s="216" t="s">
        <v>433</v>
      </c>
      <c r="G292" s="217" t="s">
        <v>188</v>
      </c>
      <c r="H292" s="218">
        <v>109.30200000000001</v>
      </c>
      <c r="I292" s="219"/>
      <c r="J292" s="220">
        <f>ROUND(I292*H292,2)</f>
        <v>0</v>
      </c>
      <c r="K292" s="216" t="s">
        <v>136</v>
      </c>
      <c r="L292" s="46"/>
      <c r="M292" s="221" t="s">
        <v>19</v>
      </c>
      <c r="N292" s="222" t="s">
        <v>43</v>
      </c>
      <c r="O292" s="86"/>
      <c r="P292" s="223">
        <f>O292*H292</f>
        <v>0</v>
      </c>
      <c r="Q292" s="223">
        <v>1.0000000000000001E-05</v>
      </c>
      <c r="R292" s="223">
        <f>Q292*H292</f>
        <v>0.0010930200000000001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137</v>
      </c>
      <c r="AT292" s="225" t="s">
        <v>132</v>
      </c>
      <c r="AU292" s="225" t="s">
        <v>81</v>
      </c>
      <c r="AY292" s="19" t="s">
        <v>130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79</v>
      </c>
      <c r="BK292" s="226">
        <f>ROUND(I292*H292,2)</f>
        <v>0</v>
      </c>
      <c r="BL292" s="19" t="s">
        <v>137</v>
      </c>
      <c r="BM292" s="225" t="s">
        <v>434</v>
      </c>
    </row>
    <row r="293" s="2" customFormat="1">
      <c r="A293" s="40"/>
      <c r="B293" s="41"/>
      <c r="C293" s="42"/>
      <c r="D293" s="227" t="s">
        <v>139</v>
      </c>
      <c r="E293" s="42"/>
      <c r="F293" s="228" t="s">
        <v>435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139</v>
      </c>
      <c r="AU293" s="19" t="s">
        <v>81</v>
      </c>
    </row>
    <row r="294" s="14" customFormat="1">
      <c r="A294" s="14"/>
      <c r="B294" s="243"/>
      <c r="C294" s="244"/>
      <c r="D294" s="234" t="s">
        <v>141</v>
      </c>
      <c r="E294" s="245" t="s">
        <v>19</v>
      </c>
      <c r="F294" s="246" t="s">
        <v>436</v>
      </c>
      <c r="G294" s="244"/>
      <c r="H294" s="247">
        <v>109.30200000000001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141</v>
      </c>
      <c r="AU294" s="253" t="s">
        <v>81</v>
      </c>
      <c r="AV294" s="14" t="s">
        <v>81</v>
      </c>
      <c r="AW294" s="14" t="s">
        <v>33</v>
      </c>
      <c r="AX294" s="14" t="s">
        <v>79</v>
      </c>
      <c r="AY294" s="253" t="s">
        <v>130</v>
      </c>
    </row>
    <row r="295" s="12" customFormat="1" ht="22.8" customHeight="1">
      <c r="A295" s="12"/>
      <c r="B295" s="198"/>
      <c r="C295" s="199"/>
      <c r="D295" s="200" t="s">
        <v>71</v>
      </c>
      <c r="E295" s="212" t="s">
        <v>193</v>
      </c>
      <c r="F295" s="212" t="s">
        <v>211</v>
      </c>
      <c r="G295" s="199"/>
      <c r="H295" s="199"/>
      <c r="I295" s="202"/>
      <c r="J295" s="213">
        <f>BK295</f>
        <v>0</v>
      </c>
      <c r="K295" s="199"/>
      <c r="L295" s="204"/>
      <c r="M295" s="205"/>
      <c r="N295" s="206"/>
      <c r="O295" s="206"/>
      <c r="P295" s="207">
        <f>SUM(P296:P364)</f>
        <v>0</v>
      </c>
      <c r="Q295" s="206"/>
      <c r="R295" s="207">
        <f>SUM(R296:R364)</f>
        <v>47.867817000000002</v>
      </c>
      <c r="S295" s="206"/>
      <c r="T295" s="208">
        <f>SUM(T296:T364)</f>
        <v>5.1311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9" t="s">
        <v>79</v>
      </c>
      <c r="AT295" s="210" t="s">
        <v>71</v>
      </c>
      <c r="AU295" s="210" t="s">
        <v>79</v>
      </c>
      <c r="AY295" s="209" t="s">
        <v>130</v>
      </c>
      <c r="BK295" s="211">
        <f>SUM(BK296:BK364)</f>
        <v>0</v>
      </c>
    </row>
    <row r="296" s="2" customFormat="1" ht="49.05" customHeight="1">
      <c r="A296" s="40"/>
      <c r="B296" s="41"/>
      <c r="C296" s="214" t="s">
        <v>302</v>
      </c>
      <c r="D296" s="214" t="s">
        <v>132</v>
      </c>
      <c r="E296" s="215" t="s">
        <v>276</v>
      </c>
      <c r="F296" s="216" t="s">
        <v>277</v>
      </c>
      <c r="G296" s="217" t="s">
        <v>188</v>
      </c>
      <c r="H296" s="218">
        <v>312.29000000000002</v>
      </c>
      <c r="I296" s="219"/>
      <c r="J296" s="220">
        <f>ROUND(I296*H296,2)</f>
        <v>0</v>
      </c>
      <c r="K296" s="216" t="s">
        <v>136</v>
      </c>
      <c r="L296" s="46"/>
      <c r="M296" s="221" t="s">
        <v>19</v>
      </c>
      <c r="N296" s="222" t="s">
        <v>43</v>
      </c>
      <c r="O296" s="86"/>
      <c r="P296" s="223">
        <f>O296*H296</f>
        <v>0</v>
      </c>
      <c r="Q296" s="223">
        <v>0.1295</v>
      </c>
      <c r="R296" s="223">
        <f>Q296*H296</f>
        <v>40.441555000000001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137</v>
      </c>
      <c r="AT296" s="225" t="s">
        <v>132</v>
      </c>
      <c r="AU296" s="225" t="s">
        <v>81</v>
      </c>
      <c r="AY296" s="19" t="s">
        <v>130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137</v>
      </c>
      <c r="BM296" s="225" t="s">
        <v>437</v>
      </c>
    </row>
    <row r="297" s="2" customFormat="1">
      <c r="A297" s="40"/>
      <c r="B297" s="41"/>
      <c r="C297" s="42"/>
      <c r="D297" s="227" t="s">
        <v>139</v>
      </c>
      <c r="E297" s="42"/>
      <c r="F297" s="228" t="s">
        <v>279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139</v>
      </c>
      <c r="AU297" s="19" t="s">
        <v>81</v>
      </c>
    </row>
    <row r="298" s="13" customFormat="1">
      <c r="A298" s="13"/>
      <c r="B298" s="232"/>
      <c r="C298" s="233"/>
      <c r="D298" s="234" t="s">
        <v>141</v>
      </c>
      <c r="E298" s="235" t="s">
        <v>19</v>
      </c>
      <c r="F298" s="236" t="s">
        <v>160</v>
      </c>
      <c r="G298" s="233"/>
      <c r="H298" s="235" t="s">
        <v>19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141</v>
      </c>
      <c r="AU298" s="242" t="s">
        <v>81</v>
      </c>
      <c r="AV298" s="13" t="s">
        <v>79</v>
      </c>
      <c r="AW298" s="13" t="s">
        <v>33</v>
      </c>
      <c r="AX298" s="13" t="s">
        <v>72</v>
      </c>
      <c r="AY298" s="242" t="s">
        <v>130</v>
      </c>
    </row>
    <row r="299" s="13" customFormat="1">
      <c r="A299" s="13"/>
      <c r="B299" s="232"/>
      <c r="C299" s="233"/>
      <c r="D299" s="234" t="s">
        <v>141</v>
      </c>
      <c r="E299" s="235" t="s">
        <v>19</v>
      </c>
      <c r="F299" s="236" t="s">
        <v>280</v>
      </c>
      <c r="G299" s="233"/>
      <c r="H299" s="235" t="s">
        <v>19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141</v>
      </c>
      <c r="AU299" s="242" t="s">
        <v>81</v>
      </c>
      <c r="AV299" s="13" t="s">
        <v>79</v>
      </c>
      <c r="AW299" s="13" t="s">
        <v>33</v>
      </c>
      <c r="AX299" s="13" t="s">
        <v>72</v>
      </c>
      <c r="AY299" s="242" t="s">
        <v>130</v>
      </c>
    </row>
    <row r="300" s="14" customFormat="1">
      <c r="A300" s="14"/>
      <c r="B300" s="243"/>
      <c r="C300" s="244"/>
      <c r="D300" s="234" t="s">
        <v>141</v>
      </c>
      <c r="E300" s="245" t="s">
        <v>19</v>
      </c>
      <c r="F300" s="246" t="s">
        <v>438</v>
      </c>
      <c r="G300" s="244"/>
      <c r="H300" s="247">
        <v>133.27000000000001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141</v>
      </c>
      <c r="AU300" s="253" t="s">
        <v>81</v>
      </c>
      <c r="AV300" s="14" t="s">
        <v>81</v>
      </c>
      <c r="AW300" s="14" t="s">
        <v>33</v>
      </c>
      <c r="AX300" s="14" t="s">
        <v>72</v>
      </c>
      <c r="AY300" s="253" t="s">
        <v>130</v>
      </c>
    </row>
    <row r="301" s="14" customFormat="1">
      <c r="A301" s="14"/>
      <c r="B301" s="243"/>
      <c r="C301" s="244"/>
      <c r="D301" s="234" t="s">
        <v>141</v>
      </c>
      <c r="E301" s="245" t="s">
        <v>19</v>
      </c>
      <c r="F301" s="246" t="s">
        <v>439</v>
      </c>
      <c r="G301" s="244"/>
      <c r="H301" s="247">
        <v>179.02000000000001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141</v>
      </c>
      <c r="AU301" s="253" t="s">
        <v>81</v>
      </c>
      <c r="AV301" s="14" t="s">
        <v>81</v>
      </c>
      <c r="AW301" s="14" t="s">
        <v>33</v>
      </c>
      <c r="AX301" s="14" t="s">
        <v>72</v>
      </c>
      <c r="AY301" s="253" t="s">
        <v>130</v>
      </c>
    </row>
    <row r="302" s="15" customFormat="1">
      <c r="A302" s="15"/>
      <c r="B302" s="254"/>
      <c r="C302" s="255"/>
      <c r="D302" s="234" t="s">
        <v>141</v>
      </c>
      <c r="E302" s="256" t="s">
        <v>19</v>
      </c>
      <c r="F302" s="257" t="s">
        <v>144</v>
      </c>
      <c r="G302" s="255"/>
      <c r="H302" s="258">
        <v>312.29000000000002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141</v>
      </c>
      <c r="AU302" s="264" t="s">
        <v>81</v>
      </c>
      <c r="AV302" s="15" t="s">
        <v>137</v>
      </c>
      <c r="AW302" s="15" t="s">
        <v>33</v>
      </c>
      <c r="AX302" s="15" t="s">
        <v>79</v>
      </c>
      <c r="AY302" s="264" t="s">
        <v>130</v>
      </c>
    </row>
    <row r="303" s="2" customFormat="1" ht="21.75" customHeight="1">
      <c r="A303" s="40"/>
      <c r="B303" s="41"/>
      <c r="C303" s="276" t="s">
        <v>307</v>
      </c>
      <c r="D303" s="276" t="s">
        <v>194</v>
      </c>
      <c r="E303" s="277" t="s">
        <v>440</v>
      </c>
      <c r="F303" s="278" t="s">
        <v>441</v>
      </c>
      <c r="G303" s="279" t="s">
        <v>188</v>
      </c>
      <c r="H303" s="280">
        <v>111.488</v>
      </c>
      <c r="I303" s="281"/>
      <c r="J303" s="282">
        <f>ROUND(I303*H303,2)</f>
        <v>0</v>
      </c>
      <c r="K303" s="278" t="s">
        <v>136</v>
      </c>
      <c r="L303" s="283"/>
      <c r="M303" s="284" t="s">
        <v>19</v>
      </c>
      <c r="N303" s="285" t="s">
        <v>43</v>
      </c>
      <c r="O303" s="86"/>
      <c r="P303" s="223">
        <f>O303*H303</f>
        <v>0</v>
      </c>
      <c r="Q303" s="223">
        <v>0.021999999999999999</v>
      </c>
      <c r="R303" s="223">
        <f>Q303*H303</f>
        <v>2.4527359999999998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185</v>
      </c>
      <c r="AT303" s="225" t="s">
        <v>194</v>
      </c>
      <c r="AU303" s="225" t="s">
        <v>81</v>
      </c>
      <c r="AY303" s="19" t="s">
        <v>130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137</v>
      </c>
      <c r="BM303" s="225" t="s">
        <v>442</v>
      </c>
    </row>
    <row r="304" s="14" customFormat="1">
      <c r="A304" s="14"/>
      <c r="B304" s="243"/>
      <c r="C304" s="244"/>
      <c r="D304" s="234" t="s">
        <v>141</v>
      </c>
      <c r="E304" s="245" t="s">
        <v>19</v>
      </c>
      <c r="F304" s="246" t="s">
        <v>443</v>
      </c>
      <c r="G304" s="244"/>
      <c r="H304" s="247">
        <v>109.30200000000001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141</v>
      </c>
      <c r="AU304" s="253" t="s">
        <v>81</v>
      </c>
      <c r="AV304" s="14" t="s">
        <v>81</v>
      </c>
      <c r="AW304" s="14" t="s">
        <v>33</v>
      </c>
      <c r="AX304" s="14" t="s">
        <v>79</v>
      </c>
      <c r="AY304" s="253" t="s">
        <v>130</v>
      </c>
    </row>
    <row r="305" s="14" customFormat="1">
      <c r="A305" s="14"/>
      <c r="B305" s="243"/>
      <c r="C305" s="244"/>
      <c r="D305" s="234" t="s">
        <v>141</v>
      </c>
      <c r="E305" s="244"/>
      <c r="F305" s="246" t="s">
        <v>444</v>
      </c>
      <c r="G305" s="244"/>
      <c r="H305" s="247">
        <v>111.488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141</v>
      </c>
      <c r="AU305" s="253" t="s">
        <v>81</v>
      </c>
      <c r="AV305" s="14" t="s">
        <v>81</v>
      </c>
      <c r="AW305" s="14" t="s">
        <v>4</v>
      </c>
      <c r="AX305" s="14" t="s">
        <v>79</v>
      </c>
      <c r="AY305" s="253" t="s">
        <v>130</v>
      </c>
    </row>
    <row r="306" s="2" customFormat="1" ht="16.5" customHeight="1">
      <c r="A306" s="40"/>
      <c r="B306" s="41"/>
      <c r="C306" s="276" t="s">
        <v>312</v>
      </c>
      <c r="D306" s="276" t="s">
        <v>194</v>
      </c>
      <c r="E306" s="277" t="s">
        <v>445</v>
      </c>
      <c r="F306" s="278" t="s">
        <v>446</v>
      </c>
      <c r="G306" s="279" t="s">
        <v>188</v>
      </c>
      <c r="H306" s="280">
        <v>207.04900000000001</v>
      </c>
      <c r="I306" s="281"/>
      <c r="J306" s="282">
        <f>ROUND(I306*H306,2)</f>
        <v>0</v>
      </c>
      <c r="K306" s="278" t="s">
        <v>136</v>
      </c>
      <c r="L306" s="283"/>
      <c r="M306" s="284" t="s">
        <v>19</v>
      </c>
      <c r="N306" s="285" t="s">
        <v>43</v>
      </c>
      <c r="O306" s="86"/>
      <c r="P306" s="223">
        <f>O306*H306</f>
        <v>0</v>
      </c>
      <c r="Q306" s="223">
        <v>0.024</v>
      </c>
      <c r="R306" s="223">
        <f>Q306*H306</f>
        <v>4.969176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185</v>
      </c>
      <c r="AT306" s="225" t="s">
        <v>194</v>
      </c>
      <c r="AU306" s="225" t="s">
        <v>81</v>
      </c>
      <c r="AY306" s="19" t="s">
        <v>130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137</v>
      </c>
      <c r="BM306" s="225" t="s">
        <v>447</v>
      </c>
    </row>
    <row r="307" s="14" customFormat="1">
      <c r="A307" s="14"/>
      <c r="B307" s="243"/>
      <c r="C307" s="244"/>
      <c r="D307" s="234" t="s">
        <v>141</v>
      </c>
      <c r="E307" s="245" t="s">
        <v>19</v>
      </c>
      <c r="F307" s="246" t="s">
        <v>448</v>
      </c>
      <c r="G307" s="244"/>
      <c r="H307" s="247">
        <v>202.989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141</v>
      </c>
      <c r="AU307" s="253" t="s">
        <v>81</v>
      </c>
      <c r="AV307" s="14" t="s">
        <v>81</v>
      </c>
      <c r="AW307" s="14" t="s">
        <v>33</v>
      </c>
      <c r="AX307" s="14" t="s">
        <v>79</v>
      </c>
      <c r="AY307" s="253" t="s">
        <v>130</v>
      </c>
    </row>
    <row r="308" s="14" customFormat="1">
      <c r="A308" s="14"/>
      <c r="B308" s="243"/>
      <c r="C308" s="244"/>
      <c r="D308" s="234" t="s">
        <v>141</v>
      </c>
      <c r="E308" s="244"/>
      <c r="F308" s="246" t="s">
        <v>449</v>
      </c>
      <c r="G308" s="244"/>
      <c r="H308" s="247">
        <v>207.04900000000001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141</v>
      </c>
      <c r="AU308" s="253" t="s">
        <v>81</v>
      </c>
      <c r="AV308" s="14" t="s">
        <v>81</v>
      </c>
      <c r="AW308" s="14" t="s">
        <v>4</v>
      </c>
      <c r="AX308" s="14" t="s">
        <v>79</v>
      </c>
      <c r="AY308" s="253" t="s">
        <v>130</v>
      </c>
    </row>
    <row r="309" s="2" customFormat="1" ht="55.5" customHeight="1">
      <c r="A309" s="40"/>
      <c r="B309" s="41"/>
      <c r="C309" s="214" t="s">
        <v>450</v>
      </c>
      <c r="D309" s="214" t="s">
        <v>132</v>
      </c>
      <c r="E309" s="215" t="s">
        <v>296</v>
      </c>
      <c r="F309" s="216" t="s">
        <v>297</v>
      </c>
      <c r="G309" s="217" t="s">
        <v>188</v>
      </c>
      <c r="H309" s="218">
        <v>109.30200000000001</v>
      </c>
      <c r="I309" s="219"/>
      <c r="J309" s="220">
        <f>ROUND(I309*H309,2)</f>
        <v>0</v>
      </c>
      <c r="K309" s="216" t="s">
        <v>136</v>
      </c>
      <c r="L309" s="46"/>
      <c r="M309" s="221" t="s">
        <v>19</v>
      </c>
      <c r="N309" s="222" t="s">
        <v>43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137</v>
      </c>
      <c r="AT309" s="225" t="s">
        <v>132</v>
      </c>
      <c r="AU309" s="225" t="s">
        <v>81</v>
      </c>
      <c r="AY309" s="19" t="s">
        <v>130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79</v>
      </c>
      <c r="BK309" s="226">
        <f>ROUND(I309*H309,2)</f>
        <v>0</v>
      </c>
      <c r="BL309" s="19" t="s">
        <v>137</v>
      </c>
      <c r="BM309" s="225" t="s">
        <v>451</v>
      </c>
    </row>
    <row r="310" s="2" customFormat="1">
      <c r="A310" s="40"/>
      <c r="B310" s="41"/>
      <c r="C310" s="42"/>
      <c r="D310" s="227" t="s">
        <v>139</v>
      </c>
      <c r="E310" s="42"/>
      <c r="F310" s="228" t="s">
        <v>299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139</v>
      </c>
      <c r="AU310" s="19" t="s">
        <v>81</v>
      </c>
    </row>
    <row r="311" s="14" customFormat="1">
      <c r="A311" s="14"/>
      <c r="B311" s="243"/>
      <c r="C311" s="244"/>
      <c r="D311" s="234" t="s">
        <v>141</v>
      </c>
      <c r="E311" s="245" t="s">
        <v>19</v>
      </c>
      <c r="F311" s="246" t="s">
        <v>436</v>
      </c>
      <c r="G311" s="244"/>
      <c r="H311" s="247">
        <v>109.30200000000001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141</v>
      </c>
      <c r="AU311" s="253" t="s">
        <v>81</v>
      </c>
      <c r="AV311" s="14" t="s">
        <v>81</v>
      </c>
      <c r="AW311" s="14" t="s">
        <v>33</v>
      </c>
      <c r="AX311" s="14" t="s">
        <v>79</v>
      </c>
      <c r="AY311" s="253" t="s">
        <v>130</v>
      </c>
    </row>
    <row r="312" s="2" customFormat="1" ht="37.8" customHeight="1">
      <c r="A312" s="40"/>
      <c r="B312" s="41"/>
      <c r="C312" s="214" t="s">
        <v>452</v>
      </c>
      <c r="D312" s="214" t="s">
        <v>132</v>
      </c>
      <c r="E312" s="215" t="s">
        <v>453</v>
      </c>
      <c r="F312" s="216" t="s">
        <v>454</v>
      </c>
      <c r="G312" s="217" t="s">
        <v>188</v>
      </c>
      <c r="H312" s="218">
        <v>7.25</v>
      </c>
      <c r="I312" s="219"/>
      <c r="J312" s="220">
        <f>ROUND(I312*H312,2)</f>
        <v>0</v>
      </c>
      <c r="K312" s="216" t="s">
        <v>136</v>
      </c>
      <c r="L312" s="46"/>
      <c r="M312" s="221" t="s">
        <v>19</v>
      </c>
      <c r="N312" s="222" t="s">
        <v>43</v>
      </c>
      <c r="O312" s="86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137</v>
      </c>
      <c r="AT312" s="225" t="s">
        <v>132</v>
      </c>
      <c r="AU312" s="225" t="s">
        <v>81</v>
      </c>
      <c r="AY312" s="19" t="s">
        <v>130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79</v>
      </c>
      <c r="BK312" s="226">
        <f>ROUND(I312*H312,2)</f>
        <v>0</v>
      </c>
      <c r="BL312" s="19" t="s">
        <v>137</v>
      </c>
      <c r="BM312" s="225" t="s">
        <v>455</v>
      </c>
    </row>
    <row r="313" s="2" customFormat="1">
      <c r="A313" s="40"/>
      <c r="B313" s="41"/>
      <c r="C313" s="42"/>
      <c r="D313" s="227" t="s">
        <v>139</v>
      </c>
      <c r="E313" s="42"/>
      <c r="F313" s="228" t="s">
        <v>456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139</v>
      </c>
      <c r="AU313" s="19" t="s">
        <v>81</v>
      </c>
    </row>
    <row r="314" s="13" customFormat="1">
      <c r="A314" s="13"/>
      <c r="B314" s="232"/>
      <c r="C314" s="233"/>
      <c r="D314" s="234" t="s">
        <v>141</v>
      </c>
      <c r="E314" s="235" t="s">
        <v>19</v>
      </c>
      <c r="F314" s="236" t="s">
        <v>160</v>
      </c>
      <c r="G314" s="233"/>
      <c r="H314" s="235" t="s">
        <v>19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141</v>
      </c>
      <c r="AU314" s="242" t="s">
        <v>81</v>
      </c>
      <c r="AV314" s="13" t="s">
        <v>79</v>
      </c>
      <c r="AW314" s="13" t="s">
        <v>33</v>
      </c>
      <c r="AX314" s="13" t="s">
        <v>72</v>
      </c>
      <c r="AY314" s="242" t="s">
        <v>130</v>
      </c>
    </row>
    <row r="315" s="13" customFormat="1">
      <c r="A315" s="13"/>
      <c r="B315" s="232"/>
      <c r="C315" s="233"/>
      <c r="D315" s="234" t="s">
        <v>141</v>
      </c>
      <c r="E315" s="235" t="s">
        <v>19</v>
      </c>
      <c r="F315" s="236" t="s">
        <v>142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141</v>
      </c>
      <c r="AU315" s="242" t="s">
        <v>81</v>
      </c>
      <c r="AV315" s="13" t="s">
        <v>79</v>
      </c>
      <c r="AW315" s="13" t="s">
        <v>33</v>
      </c>
      <c r="AX315" s="13" t="s">
        <v>72</v>
      </c>
      <c r="AY315" s="242" t="s">
        <v>130</v>
      </c>
    </row>
    <row r="316" s="13" customFormat="1">
      <c r="A316" s="13"/>
      <c r="B316" s="232"/>
      <c r="C316" s="233"/>
      <c r="D316" s="234" t="s">
        <v>141</v>
      </c>
      <c r="E316" s="235" t="s">
        <v>19</v>
      </c>
      <c r="F316" s="236" t="s">
        <v>321</v>
      </c>
      <c r="G316" s="233"/>
      <c r="H316" s="235" t="s">
        <v>19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141</v>
      </c>
      <c r="AU316" s="242" t="s">
        <v>81</v>
      </c>
      <c r="AV316" s="13" t="s">
        <v>79</v>
      </c>
      <c r="AW316" s="13" t="s">
        <v>33</v>
      </c>
      <c r="AX316" s="13" t="s">
        <v>72</v>
      </c>
      <c r="AY316" s="242" t="s">
        <v>130</v>
      </c>
    </row>
    <row r="317" s="13" customFormat="1">
      <c r="A317" s="13"/>
      <c r="B317" s="232"/>
      <c r="C317" s="233"/>
      <c r="D317" s="234" t="s">
        <v>141</v>
      </c>
      <c r="E317" s="235" t="s">
        <v>19</v>
      </c>
      <c r="F317" s="236" t="s">
        <v>329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141</v>
      </c>
      <c r="AU317" s="242" t="s">
        <v>81</v>
      </c>
      <c r="AV317" s="13" t="s">
        <v>79</v>
      </c>
      <c r="AW317" s="13" t="s">
        <v>33</v>
      </c>
      <c r="AX317" s="13" t="s">
        <v>72</v>
      </c>
      <c r="AY317" s="242" t="s">
        <v>130</v>
      </c>
    </row>
    <row r="318" s="14" customFormat="1">
      <c r="A318" s="14"/>
      <c r="B318" s="243"/>
      <c r="C318" s="244"/>
      <c r="D318" s="234" t="s">
        <v>141</v>
      </c>
      <c r="E318" s="245" t="s">
        <v>19</v>
      </c>
      <c r="F318" s="246" t="s">
        <v>457</v>
      </c>
      <c r="G318" s="244"/>
      <c r="H318" s="247">
        <v>7.25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141</v>
      </c>
      <c r="AU318" s="253" t="s">
        <v>81</v>
      </c>
      <c r="AV318" s="14" t="s">
        <v>81</v>
      </c>
      <c r="AW318" s="14" t="s">
        <v>33</v>
      </c>
      <c r="AX318" s="14" t="s">
        <v>72</v>
      </c>
      <c r="AY318" s="253" t="s">
        <v>130</v>
      </c>
    </row>
    <row r="319" s="16" customFormat="1">
      <c r="A319" s="16"/>
      <c r="B319" s="265"/>
      <c r="C319" s="266"/>
      <c r="D319" s="234" t="s">
        <v>141</v>
      </c>
      <c r="E319" s="267" t="s">
        <v>19</v>
      </c>
      <c r="F319" s="268" t="s">
        <v>331</v>
      </c>
      <c r="G319" s="266"/>
      <c r="H319" s="269">
        <v>7.25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75" t="s">
        <v>141</v>
      </c>
      <c r="AU319" s="275" t="s">
        <v>81</v>
      </c>
      <c r="AV319" s="16" t="s">
        <v>150</v>
      </c>
      <c r="AW319" s="16" t="s">
        <v>33</v>
      </c>
      <c r="AX319" s="16" t="s">
        <v>72</v>
      </c>
      <c r="AY319" s="275" t="s">
        <v>130</v>
      </c>
    </row>
    <row r="320" s="15" customFormat="1">
      <c r="A320" s="15"/>
      <c r="B320" s="254"/>
      <c r="C320" s="255"/>
      <c r="D320" s="234" t="s">
        <v>141</v>
      </c>
      <c r="E320" s="256" t="s">
        <v>19</v>
      </c>
      <c r="F320" s="257" t="s">
        <v>144</v>
      </c>
      <c r="G320" s="255"/>
      <c r="H320" s="258">
        <v>7.25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141</v>
      </c>
      <c r="AU320" s="264" t="s">
        <v>81</v>
      </c>
      <c r="AV320" s="15" t="s">
        <v>137</v>
      </c>
      <c r="AW320" s="15" t="s">
        <v>33</v>
      </c>
      <c r="AX320" s="15" t="s">
        <v>79</v>
      </c>
      <c r="AY320" s="264" t="s">
        <v>130</v>
      </c>
    </row>
    <row r="321" s="2" customFormat="1" ht="55.5" customHeight="1">
      <c r="A321" s="40"/>
      <c r="B321" s="41"/>
      <c r="C321" s="214" t="s">
        <v>458</v>
      </c>
      <c r="D321" s="214" t="s">
        <v>132</v>
      </c>
      <c r="E321" s="215" t="s">
        <v>459</v>
      </c>
      <c r="F321" s="216" t="s">
        <v>460</v>
      </c>
      <c r="G321" s="217" t="s">
        <v>188</v>
      </c>
      <c r="H321" s="218">
        <v>7.25</v>
      </c>
      <c r="I321" s="219"/>
      <c r="J321" s="220">
        <f>ROUND(I321*H321,2)</f>
        <v>0</v>
      </c>
      <c r="K321" s="216" t="s">
        <v>136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0.00059999999999999995</v>
      </c>
      <c r="R321" s="223">
        <f>Q321*H321</f>
        <v>0.0043499999999999997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137</v>
      </c>
      <c r="AT321" s="225" t="s">
        <v>132</v>
      </c>
      <c r="AU321" s="225" t="s">
        <v>81</v>
      </c>
      <c r="AY321" s="19" t="s">
        <v>130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137</v>
      </c>
      <c r="BM321" s="225" t="s">
        <v>461</v>
      </c>
    </row>
    <row r="322" s="2" customFormat="1">
      <c r="A322" s="40"/>
      <c r="B322" s="41"/>
      <c r="C322" s="42"/>
      <c r="D322" s="227" t="s">
        <v>139</v>
      </c>
      <c r="E322" s="42"/>
      <c r="F322" s="228" t="s">
        <v>462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139</v>
      </c>
      <c r="AU322" s="19" t="s">
        <v>81</v>
      </c>
    </row>
    <row r="323" s="13" customFormat="1">
      <c r="A323" s="13"/>
      <c r="B323" s="232"/>
      <c r="C323" s="233"/>
      <c r="D323" s="234" t="s">
        <v>141</v>
      </c>
      <c r="E323" s="235" t="s">
        <v>19</v>
      </c>
      <c r="F323" s="236" t="s">
        <v>160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141</v>
      </c>
      <c r="AU323" s="242" t="s">
        <v>81</v>
      </c>
      <c r="AV323" s="13" t="s">
        <v>79</v>
      </c>
      <c r="AW323" s="13" t="s">
        <v>33</v>
      </c>
      <c r="AX323" s="13" t="s">
        <v>72</v>
      </c>
      <c r="AY323" s="242" t="s">
        <v>130</v>
      </c>
    </row>
    <row r="324" s="13" customFormat="1">
      <c r="A324" s="13"/>
      <c r="B324" s="232"/>
      <c r="C324" s="233"/>
      <c r="D324" s="234" t="s">
        <v>141</v>
      </c>
      <c r="E324" s="235" t="s">
        <v>19</v>
      </c>
      <c r="F324" s="236" t="s">
        <v>142</v>
      </c>
      <c r="G324" s="233"/>
      <c r="H324" s="235" t="s">
        <v>19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141</v>
      </c>
      <c r="AU324" s="242" t="s">
        <v>81</v>
      </c>
      <c r="AV324" s="13" t="s">
        <v>79</v>
      </c>
      <c r="AW324" s="13" t="s">
        <v>33</v>
      </c>
      <c r="AX324" s="13" t="s">
        <v>72</v>
      </c>
      <c r="AY324" s="242" t="s">
        <v>130</v>
      </c>
    </row>
    <row r="325" s="13" customFormat="1">
      <c r="A325" s="13"/>
      <c r="B325" s="232"/>
      <c r="C325" s="233"/>
      <c r="D325" s="234" t="s">
        <v>141</v>
      </c>
      <c r="E325" s="235" t="s">
        <v>19</v>
      </c>
      <c r="F325" s="236" t="s">
        <v>321</v>
      </c>
      <c r="G325" s="233"/>
      <c r="H325" s="235" t="s">
        <v>19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141</v>
      </c>
      <c r="AU325" s="242" t="s">
        <v>81</v>
      </c>
      <c r="AV325" s="13" t="s">
        <v>79</v>
      </c>
      <c r="AW325" s="13" t="s">
        <v>33</v>
      </c>
      <c r="AX325" s="13" t="s">
        <v>72</v>
      </c>
      <c r="AY325" s="242" t="s">
        <v>130</v>
      </c>
    </row>
    <row r="326" s="13" customFormat="1">
      <c r="A326" s="13"/>
      <c r="B326" s="232"/>
      <c r="C326" s="233"/>
      <c r="D326" s="234" t="s">
        <v>141</v>
      </c>
      <c r="E326" s="235" t="s">
        <v>19</v>
      </c>
      <c r="F326" s="236" t="s">
        <v>329</v>
      </c>
      <c r="G326" s="233"/>
      <c r="H326" s="235" t="s">
        <v>19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141</v>
      </c>
      <c r="AU326" s="242" t="s">
        <v>81</v>
      </c>
      <c r="AV326" s="13" t="s">
        <v>79</v>
      </c>
      <c r="AW326" s="13" t="s">
        <v>33</v>
      </c>
      <c r="AX326" s="13" t="s">
        <v>72</v>
      </c>
      <c r="AY326" s="242" t="s">
        <v>130</v>
      </c>
    </row>
    <row r="327" s="14" customFormat="1">
      <c r="A327" s="14"/>
      <c r="B327" s="243"/>
      <c r="C327" s="244"/>
      <c r="D327" s="234" t="s">
        <v>141</v>
      </c>
      <c r="E327" s="245" t="s">
        <v>19</v>
      </c>
      <c r="F327" s="246" t="s">
        <v>457</v>
      </c>
      <c r="G327" s="244"/>
      <c r="H327" s="247">
        <v>7.25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141</v>
      </c>
      <c r="AU327" s="253" t="s">
        <v>81</v>
      </c>
      <c r="AV327" s="14" t="s">
        <v>81</v>
      </c>
      <c r="AW327" s="14" t="s">
        <v>33</v>
      </c>
      <c r="AX327" s="14" t="s">
        <v>72</v>
      </c>
      <c r="AY327" s="253" t="s">
        <v>130</v>
      </c>
    </row>
    <row r="328" s="16" customFormat="1">
      <c r="A328" s="16"/>
      <c r="B328" s="265"/>
      <c r="C328" s="266"/>
      <c r="D328" s="234" t="s">
        <v>141</v>
      </c>
      <c r="E328" s="267" t="s">
        <v>19</v>
      </c>
      <c r="F328" s="268" t="s">
        <v>331</v>
      </c>
      <c r="G328" s="266"/>
      <c r="H328" s="269">
        <v>7.25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5" t="s">
        <v>141</v>
      </c>
      <c r="AU328" s="275" t="s">
        <v>81</v>
      </c>
      <c r="AV328" s="16" t="s">
        <v>150</v>
      </c>
      <c r="AW328" s="16" t="s">
        <v>33</v>
      </c>
      <c r="AX328" s="16" t="s">
        <v>72</v>
      </c>
      <c r="AY328" s="275" t="s">
        <v>130</v>
      </c>
    </row>
    <row r="329" s="15" customFormat="1">
      <c r="A329" s="15"/>
      <c r="B329" s="254"/>
      <c r="C329" s="255"/>
      <c r="D329" s="234" t="s">
        <v>141</v>
      </c>
      <c r="E329" s="256" t="s">
        <v>19</v>
      </c>
      <c r="F329" s="257" t="s">
        <v>144</v>
      </c>
      <c r="G329" s="255"/>
      <c r="H329" s="258">
        <v>7.25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4" t="s">
        <v>141</v>
      </c>
      <c r="AU329" s="264" t="s">
        <v>81</v>
      </c>
      <c r="AV329" s="15" t="s">
        <v>137</v>
      </c>
      <c r="AW329" s="15" t="s">
        <v>33</v>
      </c>
      <c r="AX329" s="15" t="s">
        <v>79</v>
      </c>
      <c r="AY329" s="264" t="s">
        <v>130</v>
      </c>
    </row>
    <row r="330" s="2" customFormat="1" ht="24.15" customHeight="1">
      <c r="A330" s="40"/>
      <c r="B330" s="41"/>
      <c r="C330" s="214" t="s">
        <v>463</v>
      </c>
      <c r="D330" s="214" t="s">
        <v>132</v>
      </c>
      <c r="E330" s="215" t="s">
        <v>464</v>
      </c>
      <c r="F330" s="216" t="s">
        <v>465</v>
      </c>
      <c r="G330" s="217" t="s">
        <v>188</v>
      </c>
      <c r="H330" s="218">
        <v>7.25</v>
      </c>
      <c r="I330" s="219"/>
      <c r="J330" s="220">
        <f>ROUND(I330*H330,2)</f>
        <v>0</v>
      </c>
      <c r="K330" s="216" t="s">
        <v>136</v>
      </c>
      <c r="L330" s="46"/>
      <c r="M330" s="221" t="s">
        <v>19</v>
      </c>
      <c r="N330" s="222" t="s">
        <v>43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137</v>
      </c>
      <c r="AT330" s="225" t="s">
        <v>132</v>
      </c>
      <c r="AU330" s="225" t="s">
        <v>81</v>
      </c>
      <c r="AY330" s="19" t="s">
        <v>130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137</v>
      </c>
      <c r="BM330" s="225" t="s">
        <v>466</v>
      </c>
    </row>
    <row r="331" s="2" customFormat="1">
      <c r="A331" s="40"/>
      <c r="B331" s="41"/>
      <c r="C331" s="42"/>
      <c r="D331" s="227" t="s">
        <v>139</v>
      </c>
      <c r="E331" s="42"/>
      <c r="F331" s="228" t="s">
        <v>467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139</v>
      </c>
      <c r="AU331" s="19" t="s">
        <v>81</v>
      </c>
    </row>
    <row r="332" s="13" customFormat="1">
      <c r="A332" s="13"/>
      <c r="B332" s="232"/>
      <c r="C332" s="233"/>
      <c r="D332" s="234" t="s">
        <v>141</v>
      </c>
      <c r="E332" s="235" t="s">
        <v>19</v>
      </c>
      <c r="F332" s="236" t="s">
        <v>160</v>
      </c>
      <c r="G332" s="233"/>
      <c r="H332" s="235" t="s">
        <v>19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141</v>
      </c>
      <c r="AU332" s="242" t="s">
        <v>81</v>
      </c>
      <c r="AV332" s="13" t="s">
        <v>79</v>
      </c>
      <c r="AW332" s="13" t="s">
        <v>33</v>
      </c>
      <c r="AX332" s="13" t="s">
        <v>72</v>
      </c>
      <c r="AY332" s="242" t="s">
        <v>130</v>
      </c>
    </row>
    <row r="333" s="13" customFormat="1">
      <c r="A333" s="13"/>
      <c r="B333" s="232"/>
      <c r="C333" s="233"/>
      <c r="D333" s="234" t="s">
        <v>141</v>
      </c>
      <c r="E333" s="235" t="s">
        <v>19</v>
      </c>
      <c r="F333" s="236" t="s">
        <v>142</v>
      </c>
      <c r="G333" s="233"/>
      <c r="H333" s="235" t="s">
        <v>19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141</v>
      </c>
      <c r="AU333" s="242" t="s">
        <v>81</v>
      </c>
      <c r="AV333" s="13" t="s">
        <v>79</v>
      </c>
      <c r="AW333" s="13" t="s">
        <v>33</v>
      </c>
      <c r="AX333" s="13" t="s">
        <v>72</v>
      </c>
      <c r="AY333" s="242" t="s">
        <v>130</v>
      </c>
    </row>
    <row r="334" s="13" customFormat="1">
      <c r="A334" s="13"/>
      <c r="B334" s="232"/>
      <c r="C334" s="233"/>
      <c r="D334" s="234" t="s">
        <v>141</v>
      </c>
      <c r="E334" s="235" t="s">
        <v>19</v>
      </c>
      <c r="F334" s="236" t="s">
        <v>321</v>
      </c>
      <c r="G334" s="233"/>
      <c r="H334" s="235" t="s">
        <v>19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141</v>
      </c>
      <c r="AU334" s="242" t="s">
        <v>81</v>
      </c>
      <c r="AV334" s="13" t="s">
        <v>79</v>
      </c>
      <c r="AW334" s="13" t="s">
        <v>33</v>
      </c>
      <c r="AX334" s="13" t="s">
        <v>72</v>
      </c>
      <c r="AY334" s="242" t="s">
        <v>130</v>
      </c>
    </row>
    <row r="335" s="13" customFormat="1">
      <c r="A335" s="13"/>
      <c r="B335" s="232"/>
      <c r="C335" s="233"/>
      <c r="D335" s="234" t="s">
        <v>141</v>
      </c>
      <c r="E335" s="235" t="s">
        <v>19</v>
      </c>
      <c r="F335" s="236" t="s">
        <v>329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141</v>
      </c>
      <c r="AU335" s="242" t="s">
        <v>81</v>
      </c>
      <c r="AV335" s="13" t="s">
        <v>79</v>
      </c>
      <c r="AW335" s="13" t="s">
        <v>33</v>
      </c>
      <c r="AX335" s="13" t="s">
        <v>72</v>
      </c>
      <c r="AY335" s="242" t="s">
        <v>130</v>
      </c>
    </row>
    <row r="336" s="14" customFormat="1">
      <c r="A336" s="14"/>
      <c r="B336" s="243"/>
      <c r="C336" s="244"/>
      <c r="D336" s="234" t="s">
        <v>141</v>
      </c>
      <c r="E336" s="245" t="s">
        <v>19</v>
      </c>
      <c r="F336" s="246" t="s">
        <v>457</v>
      </c>
      <c r="G336" s="244"/>
      <c r="H336" s="247">
        <v>7.25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141</v>
      </c>
      <c r="AU336" s="253" t="s">
        <v>81</v>
      </c>
      <c r="AV336" s="14" t="s">
        <v>81</v>
      </c>
      <c r="AW336" s="14" t="s">
        <v>33</v>
      </c>
      <c r="AX336" s="14" t="s">
        <v>72</v>
      </c>
      <c r="AY336" s="253" t="s">
        <v>130</v>
      </c>
    </row>
    <row r="337" s="16" customFormat="1">
      <c r="A337" s="16"/>
      <c r="B337" s="265"/>
      <c r="C337" s="266"/>
      <c r="D337" s="234" t="s">
        <v>141</v>
      </c>
      <c r="E337" s="267" t="s">
        <v>19</v>
      </c>
      <c r="F337" s="268" t="s">
        <v>331</v>
      </c>
      <c r="G337" s="266"/>
      <c r="H337" s="269">
        <v>7.25</v>
      </c>
      <c r="I337" s="270"/>
      <c r="J337" s="266"/>
      <c r="K337" s="266"/>
      <c r="L337" s="271"/>
      <c r="M337" s="272"/>
      <c r="N337" s="273"/>
      <c r="O337" s="273"/>
      <c r="P337" s="273"/>
      <c r="Q337" s="273"/>
      <c r="R337" s="273"/>
      <c r="S337" s="273"/>
      <c r="T337" s="274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5" t="s">
        <v>141</v>
      </c>
      <c r="AU337" s="275" t="s">
        <v>81</v>
      </c>
      <c r="AV337" s="16" t="s">
        <v>150</v>
      </c>
      <c r="AW337" s="16" t="s">
        <v>33</v>
      </c>
      <c r="AX337" s="16" t="s">
        <v>72</v>
      </c>
      <c r="AY337" s="275" t="s">
        <v>130</v>
      </c>
    </row>
    <row r="338" s="15" customFormat="1">
      <c r="A338" s="15"/>
      <c r="B338" s="254"/>
      <c r="C338" s="255"/>
      <c r="D338" s="234" t="s">
        <v>141</v>
      </c>
      <c r="E338" s="256" t="s">
        <v>19</v>
      </c>
      <c r="F338" s="257" t="s">
        <v>144</v>
      </c>
      <c r="G338" s="255"/>
      <c r="H338" s="258">
        <v>7.25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141</v>
      </c>
      <c r="AU338" s="264" t="s">
        <v>81</v>
      </c>
      <c r="AV338" s="15" t="s">
        <v>137</v>
      </c>
      <c r="AW338" s="15" t="s">
        <v>33</v>
      </c>
      <c r="AX338" s="15" t="s">
        <v>79</v>
      </c>
      <c r="AY338" s="264" t="s">
        <v>130</v>
      </c>
    </row>
    <row r="339" s="2" customFormat="1" ht="33" customHeight="1">
      <c r="A339" s="40"/>
      <c r="B339" s="41"/>
      <c r="C339" s="214" t="s">
        <v>468</v>
      </c>
      <c r="D339" s="214" t="s">
        <v>132</v>
      </c>
      <c r="E339" s="215" t="s">
        <v>469</v>
      </c>
      <c r="F339" s="216" t="s">
        <v>470</v>
      </c>
      <c r="G339" s="217" t="s">
        <v>135</v>
      </c>
      <c r="H339" s="218">
        <v>513.11000000000001</v>
      </c>
      <c r="I339" s="219"/>
      <c r="J339" s="220">
        <f>ROUND(I339*H339,2)</f>
        <v>0</v>
      </c>
      <c r="K339" s="216" t="s">
        <v>136</v>
      </c>
      <c r="L339" s="46"/>
      <c r="M339" s="221" t="s">
        <v>19</v>
      </c>
      <c r="N339" s="222" t="s">
        <v>43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0.01</v>
      </c>
      <c r="T339" s="224">
        <f>S339*H339</f>
        <v>5.1311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137</v>
      </c>
      <c r="AT339" s="225" t="s">
        <v>132</v>
      </c>
      <c r="AU339" s="225" t="s">
        <v>81</v>
      </c>
      <c r="AY339" s="19" t="s">
        <v>130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137</v>
      </c>
      <c r="BM339" s="225" t="s">
        <v>471</v>
      </c>
    </row>
    <row r="340" s="2" customFormat="1">
      <c r="A340" s="40"/>
      <c r="B340" s="41"/>
      <c r="C340" s="42"/>
      <c r="D340" s="227" t="s">
        <v>139</v>
      </c>
      <c r="E340" s="42"/>
      <c r="F340" s="228" t="s">
        <v>472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139</v>
      </c>
      <c r="AU340" s="19" t="s">
        <v>81</v>
      </c>
    </row>
    <row r="341" s="13" customFormat="1">
      <c r="A341" s="13"/>
      <c r="B341" s="232"/>
      <c r="C341" s="233"/>
      <c r="D341" s="234" t="s">
        <v>141</v>
      </c>
      <c r="E341" s="235" t="s">
        <v>19</v>
      </c>
      <c r="F341" s="236" t="s">
        <v>160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141</v>
      </c>
      <c r="AU341" s="242" t="s">
        <v>81</v>
      </c>
      <c r="AV341" s="13" t="s">
        <v>79</v>
      </c>
      <c r="AW341" s="13" t="s">
        <v>33</v>
      </c>
      <c r="AX341" s="13" t="s">
        <v>72</v>
      </c>
      <c r="AY341" s="242" t="s">
        <v>130</v>
      </c>
    </row>
    <row r="342" s="13" customFormat="1">
      <c r="A342" s="13"/>
      <c r="B342" s="232"/>
      <c r="C342" s="233"/>
      <c r="D342" s="234" t="s">
        <v>141</v>
      </c>
      <c r="E342" s="235" t="s">
        <v>19</v>
      </c>
      <c r="F342" s="236" t="s">
        <v>142</v>
      </c>
      <c r="G342" s="233"/>
      <c r="H342" s="235" t="s">
        <v>19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141</v>
      </c>
      <c r="AU342" s="242" t="s">
        <v>81</v>
      </c>
      <c r="AV342" s="13" t="s">
        <v>79</v>
      </c>
      <c r="AW342" s="13" t="s">
        <v>33</v>
      </c>
      <c r="AX342" s="13" t="s">
        <v>72</v>
      </c>
      <c r="AY342" s="242" t="s">
        <v>130</v>
      </c>
    </row>
    <row r="343" s="13" customFormat="1">
      <c r="A343" s="13"/>
      <c r="B343" s="232"/>
      <c r="C343" s="233"/>
      <c r="D343" s="234" t="s">
        <v>141</v>
      </c>
      <c r="E343" s="235" t="s">
        <v>19</v>
      </c>
      <c r="F343" s="236" t="s">
        <v>321</v>
      </c>
      <c r="G343" s="233"/>
      <c r="H343" s="235" t="s">
        <v>19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141</v>
      </c>
      <c r="AU343" s="242" t="s">
        <v>81</v>
      </c>
      <c r="AV343" s="13" t="s">
        <v>79</v>
      </c>
      <c r="AW343" s="13" t="s">
        <v>33</v>
      </c>
      <c r="AX343" s="13" t="s">
        <v>72</v>
      </c>
      <c r="AY343" s="242" t="s">
        <v>130</v>
      </c>
    </row>
    <row r="344" s="13" customFormat="1">
      <c r="A344" s="13"/>
      <c r="B344" s="232"/>
      <c r="C344" s="233"/>
      <c r="D344" s="234" t="s">
        <v>141</v>
      </c>
      <c r="E344" s="235" t="s">
        <v>19</v>
      </c>
      <c r="F344" s="236" t="s">
        <v>341</v>
      </c>
      <c r="G344" s="233"/>
      <c r="H344" s="235" t="s">
        <v>19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141</v>
      </c>
      <c r="AU344" s="242" t="s">
        <v>81</v>
      </c>
      <c r="AV344" s="13" t="s">
        <v>79</v>
      </c>
      <c r="AW344" s="13" t="s">
        <v>33</v>
      </c>
      <c r="AX344" s="13" t="s">
        <v>72</v>
      </c>
      <c r="AY344" s="242" t="s">
        <v>130</v>
      </c>
    </row>
    <row r="345" s="13" customFormat="1">
      <c r="A345" s="13"/>
      <c r="B345" s="232"/>
      <c r="C345" s="233"/>
      <c r="D345" s="234" t="s">
        <v>141</v>
      </c>
      <c r="E345" s="235" t="s">
        <v>19</v>
      </c>
      <c r="F345" s="236" t="s">
        <v>342</v>
      </c>
      <c r="G345" s="233"/>
      <c r="H345" s="235" t="s">
        <v>19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141</v>
      </c>
      <c r="AU345" s="242" t="s">
        <v>81</v>
      </c>
      <c r="AV345" s="13" t="s">
        <v>79</v>
      </c>
      <c r="AW345" s="13" t="s">
        <v>33</v>
      </c>
      <c r="AX345" s="13" t="s">
        <v>72</v>
      </c>
      <c r="AY345" s="242" t="s">
        <v>130</v>
      </c>
    </row>
    <row r="346" s="14" customFormat="1">
      <c r="A346" s="14"/>
      <c r="B346" s="243"/>
      <c r="C346" s="244"/>
      <c r="D346" s="234" t="s">
        <v>141</v>
      </c>
      <c r="E346" s="245" t="s">
        <v>19</v>
      </c>
      <c r="F346" s="246" t="s">
        <v>343</v>
      </c>
      <c r="G346" s="244"/>
      <c r="H346" s="247">
        <v>295.85000000000002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141</v>
      </c>
      <c r="AU346" s="253" t="s">
        <v>81</v>
      </c>
      <c r="AV346" s="14" t="s">
        <v>81</v>
      </c>
      <c r="AW346" s="14" t="s">
        <v>33</v>
      </c>
      <c r="AX346" s="14" t="s">
        <v>72</v>
      </c>
      <c r="AY346" s="253" t="s">
        <v>130</v>
      </c>
    </row>
    <row r="347" s="13" customFormat="1">
      <c r="A347" s="13"/>
      <c r="B347" s="232"/>
      <c r="C347" s="233"/>
      <c r="D347" s="234" t="s">
        <v>141</v>
      </c>
      <c r="E347" s="235" t="s">
        <v>19</v>
      </c>
      <c r="F347" s="236" t="s">
        <v>344</v>
      </c>
      <c r="G347" s="233"/>
      <c r="H347" s="235" t="s">
        <v>19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141</v>
      </c>
      <c r="AU347" s="242" t="s">
        <v>81</v>
      </c>
      <c r="AV347" s="13" t="s">
        <v>79</v>
      </c>
      <c r="AW347" s="13" t="s">
        <v>33</v>
      </c>
      <c r="AX347" s="13" t="s">
        <v>72</v>
      </c>
      <c r="AY347" s="242" t="s">
        <v>130</v>
      </c>
    </row>
    <row r="348" s="14" customFormat="1">
      <c r="A348" s="14"/>
      <c r="B348" s="243"/>
      <c r="C348" s="244"/>
      <c r="D348" s="234" t="s">
        <v>141</v>
      </c>
      <c r="E348" s="245" t="s">
        <v>19</v>
      </c>
      <c r="F348" s="246" t="s">
        <v>345</v>
      </c>
      <c r="G348" s="244"/>
      <c r="H348" s="247">
        <v>75.950000000000003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141</v>
      </c>
      <c r="AU348" s="253" t="s">
        <v>81</v>
      </c>
      <c r="AV348" s="14" t="s">
        <v>81</v>
      </c>
      <c r="AW348" s="14" t="s">
        <v>33</v>
      </c>
      <c r="AX348" s="14" t="s">
        <v>72</v>
      </c>
      <c r="AY348" s="253" t="s">
        <v>130</v>
      </c>
    </row>
    <row r="349" s="13" customFormat="1">
      <c r="A349" s="13"/>
      <c r="B349" s="232"/>
      <c r="C349" s="233"/>
      <c r="D349" s="234" t="s">
        <v>141</v>
      </c>
      <c r="E349" s="235" t="s">
        <v>19</v>
      </c>
      <c r="F349" s="236" t="s">
        <v>346</v>
      </c>
      <c r="G349" s="233"/>
      <c r="H349" s="235" t="s">
        <v>19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141</v>
      </c>
      <c r="AU349" s="242" t="s">
        <v>81</v>
      </c>
      <c r="AV349" s="13" t="s">
        <v>79</v>
      </c>
      <c r="AW349" s="13" t="s">
        <v>33</v>
      </c>
      <c r="AX349" s="13" t="s">
        <v>72</v>
      </c>
      <c r="AY349" s="242" t="s">
        <v>130</v>
      </c>
    </row>
    <row r="350" s="14" customFormat="1">
      <c r="A350" s="14"/>
      <c r="B350" s="243"/>
      <c r="C350" s="244"/>
      <c r="D350" s="234" t="s">
        <v>141</v>
      </c>
      <c r="E350" s="245" t="s">
        <v>19</v>
      </c>
      <c r="F350" s="246" t="s">
        <v>347</v>
      </c>
      <c r="G350" s="244"/>
      <c r="H350" s="247">
        <v>103.65000000000001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141</v>
      </c>
      <c r="AU350" s="253" t="s">
        <v>81</v>
      </c>
      <c r="AV350" s="14" t="s">
        <v>81</v>
      </c>
      <c r="AW350" s="14" t="s">
        <v>33</v>
      </c>
      <c r="AX350" s="14" t="s">
        <v>72</v>
      </c>
      <c r="AY350" s="253" t="s">
        <v>130</v>
      </c>
    </row>
    <row r="351" s="16" customFormat="1">
      <c r="A351" s="16"/>
      <c r="B351" s="265"/>
      <c r="C351" s="266"/>
      <c r="D351" s="234" t="s">
        <v>141</v>
      </c>
      <c r="E351" s="267" t="s">
        <v>19</v>
      </c>
      <c r="F351" s="268" t="s">
        <v>348</v>
      </c>
      <c r="G351" s="266"/>
      <c r="H351" s="269">
        <v>475.44999999999999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5" t="s">
        <v>141</v>
      </c>
      <c r="AU351" s="275" t="s">
        <v>81</v>
      </c>
      <c r="AV351" s="16" t="s">
        <v>150</v>
      </c>
      <c r="AW351" s="16" t="s">
        <v>33</v>
      </c>
      <c r="AX351" s="16" t="s">
        <v>72</v>
      </c>
      <c r="AY351" s="275" t="s">
        <v>130</v>
      </c>
    </row>
    <row r="352" s="13" customFormat="1">
      <c r="A352" s="13"/>
      <c r="B352" s="232"/>
      <c r="C352" s="233"/>
      <c r="D352" s="234" t="s">
        <v>141</v>
      </c>
      <c r="E352" s="235" t="s">
        <v>19</v>
      </c>
      <c r="F352" s="236" t="s">
        <v>349</v>
      </c>
      <c r="G352" s="233"/>
      <c r="H352" s="235" t="s">
        <v>19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141</v>
      </c>
      <c r="AU352" s="242" t="s">
        <v>81</v>
      </c>
      <c r="AV352" s="13" t="s">
        <v>79</v>
      </c>
      <c r="AW352" s="13" t="s">
        <v>33</v>
      </c>
      <c r="AX352" s="13" t="s">
        <v>72</v>
      </c>
      <c r="AY352" s="242" t="s">
        <v>130</v>
      </c>
    </row>
    <row r="353" s="14" customFormat="1">
      <c r="A353" s="14"/>
      <c r="B353" s="243"/>
      <c r="C353" s="244"/>
      <c r="D353" s="234" t="s">
        <v>141</v>
      </c>
      <c r="E353" s="245" t="s">
        <v>19</v>
      </c>
      <c r="F353" s="246" t="s">
        <v>350</v>
      </c>
      <c r="G353" s="244"/>
      <c r="H353" s="247">
        <v>26.359999999999999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141</v>
      </c>
      <c r="AU353" s="253" t="s">
        <v>81</v>
      </c>
      <c r="AV353" s="14" t="s">
        <v>81</v>
      </c>
      <c r="AW353" s="14" t="s">
        <v>33</v>
      </c>
      <c r="AX353" s="14" t="s">
        <v>72</v>
      </c>
      <c r="AY353" s="253" t="s">
        <v>130</v>
      </c>
    </row>
    <row r="354" s="16" customFormat="1">
      <c r="A354" s="16"/>
      <c r="B354" s="265"/>
      <c r="C354" s="266"/>
      <c r="D354" s="234" t="s">
        <v>141</v>
      </c>
      <c r="E354" s="267" t="s">
        <v>19</v>
      </c>
      <c r="F354" s="268" t="s">
        <v>351</v>
      </c>
      <c r="G354" s="266"/>
      <c r="H354" s="269">
        <v>26.359999999999999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75" t="s">
        <v>141</v>
      </c>
      <c r="AU354" s="275" t="s">
        <v>81</v>
      </c>
      <c r="AV354" s="16" t="s">
        <v>150</v>
      </c>
      <c r="AW354" s="16" t="s">
        <v>33</v>
      </c>
      <c r="AX354" s="16" t="s">
        <v>72</v>
      </c>
      <c r="AY354" s="275" t="s">
        <v>130</v>
      </c>
    </row>
    <row r="355" s="13" customFormat="1">
      <c r="A355" s="13"/>
      <c r="B355" s="232"/>
      <c r="C355" s="233"/>
      <c r="D355" s="234" t="s">
        <v>141</v>
      </c>
      <c r="E355" s="235" t="s">
        <v>19</v>
      </c>
      <c r="F355" s="236" t="s">
        <v>322</v>
      </c>
      <c r="G355" s="233"/>
      <c r="H355" s="235" t="s">
        <v>19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141</v>
      </c>
      <c r="AU355" s="242" t="s">
        <v>81</v>
      </c>
      <c r="AV355" s="13" t="s">
        <v>79</v>
      </c>
      <c r="AW355" s="13" t="s">
        <v>33</v>
      </c>
      <c r="AX355" s="13" t="s">
        <v>72</v>
      </c>
      <c r="AY355" s="242" t="s">
        <v>130</v>
      </c>
    </row>
    <row r="356" s="14" customFormat="1">
      <c r="A356" s="14"/>
      <c r="B356" s="243"/>
      <c r="C356" s="244"/>
      <c r="D356" s="234" t="s">
        <v>141</v>
      </c>
      <c r="E356" s="245" t="s">
        <v>19</v>
      </c>
      <c r="F356" s="246" t="s">
        <v>323</v>
      </c>
      <c r="G356" s="244"/>
      <c r="H356" s="247">
        <v>2.8999999999999999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141</v>
      </c>
      <c r="AU356" s="253" t="s">
        <v>81</v>
      </c>
      <c r="AV356" s="14" t="s">
        <v>81</v>
      </c>
      <c r="AW356" s="14" t="s">
        <v>33</v>
      </c>
      <c r="AX356" s="14" t="s">
        <v>72</v>
      </c>
      <c r="AY356" s="253" t="s">
        <v>130</v>
      </c>
    </row>
    <row r="357" s="16" customFormat="1">
      <c r="A357" s="16"/>
      <c r="B357" s="265"/>
      <c r="C357" s="266"/>
      <c r="D357" s="234" t="s">
        <v>141</v>
      </c>
      <c r="E357" s="267" t="s">
        <v>19</v>
      </c>
      <c r="F357" s="268" t="s">
        <v>324</v>
      </c>
      <c r="G357" s="266"/>
      <c r="H357" s="269">
        <v>2.8999999999999999</v>
      </c>
      <c r="I357" s="270"/>
      <c r="J357" s="266"/>
      <c r="K357" s="266"/>
      <c r="L357" s="271"/>
      <c r="M357" s="272"/>
      <c r="N357" s="273"/>
      <c r="O357" s="273"/>
      <c r="P357" s="273"/>
      <c r="Q357" s="273"/>
      <c r="R357" s="273"/>
      <c r="S357" s="273"/>
      <c r="T357" s="274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75" t="s">
        <v>141</v>
      </c>
      <c r="AU357" s="275" t="s">
        <v>81</v>
      </c>
      <c r="AV357" s="16" t="s">
        <v>150</v>
      </c>
      <c r="AW357" s="16" t="s">
        <v>33</v>
      </c>
      <c r="AX357" s="16" t="s">
        <v>72</v>
      </c>
      <c r="AY357" s="275" t="s">
        <v>130</v>
      </c>
    </row>
    <row r="358" s="13" customFormat="1">
      <c r="A358" s="13"/>
      <c r="B358" s="232"/>
      <c r="C358" s="233"/>
      <c r="D358" s="234" t="s">
        <v>141</v>
      </c>
      <c r="E358" s="235" t="s">
        <v>19</v>
      </c>
      <c r="F358" s="236" t="s">
        <v>329</v>
      </c>
      <c r="G358" s="233"/>
      <c r="H358" s="235" t="s">
        <v>19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141</v>
      </c>
      <c r="AU358" s="242" t="s">
        <v>81</v>
      </c>
      <c r="AV358" s="13" t="s">
        <v>79</v>
      </c>
      <c r="AW358" s="13" t="s">
        <v>33</v>
      </c>
      <c r="AX358" s="13" t="s">
        <v>72</v>
      </c>
      <c r="AY358" s="242" t="s">
        <v>130</v>
      </c>
    </row>
    <row r="359" s="14" customFormat="1">
      <c r="A359" s="14"/>
      <c r="B359" s="243"/>
      <c r="C359" s="244"/>
      <c r="D359" s="234" t="s">
        <v>141</v>
      </c>
      <c r="E359" s="245" t="s">
        <v>19</v>
      </c>
      <c r="F359" s="246" t="s">
        <v>352</v>
      </c>
      <c r="G359" s="244"/>
      <c r="H359" s="247">
        <v>3.5499999999999998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141</v>
      </c>
      <c r="AU359" s="253" t="s">
        <v>81</v>
      </c>
      <c r="AV359" s="14" t="s">
        <v>81</v>
      </c>
      <c r="AW359" s="14" t="s">
        <v>33</v>
      </c>
      <c r="AX359" s="14" t="s">
        <v>72</v>
      </c>
      <c r="AY359" s="253" t="s">
        <v>130</v>
      </c>
    </row>
    <row r="360" s="16" customFormat="1">
      <c r="A360" s="16"/>
      <c r="B360" s="265"/>
      <c r="C360" s="266"/>
      <c r="D360" s="234" t="s">
        <v>141</v>
      </c>
      <c r="E360" s="267" t="s">
        <v>19</v>
      </c>
      <c r="F360" s="268" t="s">
        <v>331</v>
      </c>
      <c r="G360" s="266"/>
      <c r="H360" s="269">
        <v>3.5499999999999998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5" t="s">
        <v>141</v>
      </c>
      <c r="AU360" s="275" t="s">
        <v>81</v>
      </c>
      <c r="AV360" s="16" t="s">
        <v>150</v>
      </c>
      <c r="AW360" s="16" t="s">
        <v>33</v>
      </c>
      <c r="AX360" s="16" t="s">
        <v>72</v>
      </c>
      <c r="AY360" s="275" t="s">
        <v>130</v>
      </c>
    </row>
    <row r="361" s="13" customFormat="1">
      <c r="A361" s="13"/>
      <c r="B361" s="232"/>
      <c r="C361" s="233"/>
      <c r="D361" s="234" t="s">
        <v>141</v>
      </c>
      <c r="E361" s="235" t="s">
        <v>19</v>
      </c>
      <c r="F361" s="236" t="s">
        <v>353</v>
      </c>
      <c r="G361" s="233"/>
      <c r="H361" s="235" t="s">
        <v>19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141</v>
      </c>
      <c r="AU361" s="242" t="s">
        <v>81</v>
      </c>
      <c r="AV361" s="13" t="s">
        <v>79</v>
      </c>
      <c r="AW361" s="13" t="s">
        <v>33</v>
      </c>
      <c r="AX361" s="13" t="s">
        <v>72</v>
      </c>
      <c r="AY361" s="242" t="s">
        <v>130</v>
      </c>
    </row>
    <row r="362" s="14" customFormat="1">
      <c r="A362" s="14"/>
      <c r="B362" s="243"/>
      <c r="C362" s="244"/>
      <c r="D362" s="234" t="s">
        <v>141</v>
      </c>
      <c r="E362" s="245" t="s">
        <v>19</v>
      </c>
      <c r="F362" s="246" t="s">
        <v>354</v>
      </c>
      <c r="G362" s="244"/>
      <c r="H362" s="247">
        <v>4.8499999999999996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141</v>
      </c>
      <c r="AU362" s="253" t="s">
        <v>81</v>
      </c>
      <c r="AV362" s="14" t="s">
        <v>81</v>
      </c>
      <c r="AW362" s="14" t="s">
        <v>33</v>
      </c>
      <c r="AX362" s="14" t="s">
        <v>72</v>
      </c>
      <c r="AY362" s="253" t="s">
        <v>130</v>
      </c>
    </row>
    <row r="363" s="16" customFormat="1">
      <c r="A363" s="16"/>
      <c r="B363" s="265"/>
      <c r="C363" s="266"/>
      <c r="D363" s="234" t="s">
        <v>141</v>
      </c>
      <c r="E363" s="267" t="s">
        <v>19</v>
      </c>
      <c r="F363" s="268" t="s">
        <v>355</v>
      </c>
      <c r="G363" s="266"/>
      <c r="H363" s="269">
        <v>4.8499999999999996</v>
      </c>
      <c r="I363" s="270"/>
      <c r="J363" s="266"/>
      <c r="K363" s="266"/>
      <c r="L363" s="271"/>
      <c r="M363" s="272"/>
      <c r="N363" s="273"/>
      <c r="O363" s="273"/>
      <c r="P363" s="273"/>
      <c r="Q363" s="273"/>
      <c r="R363" s="273"/>
      <c r="S363" s="273"/>
      <c r="T363" s="274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75" t="s">
        <v>141</v>
      </c>
      <c r="AU363" s="275" t="s">
        <v>81</v>
      </c>
      <c r="AV363" s="16" t="s">
        <v>150</v>
      </c>
      <c r="AW363" s="16" t="s">
        <v>33</v>
      </c>
      <c r="AX363" s="16" t="s">
        <v>72</v>
      </c>
      <c r="AY363" s="275" t="s">
        <v>130</v>
      </c>
    </row>
    <row r="364" s="15" customFormat="1">
      <c r="A364" s="15"/>
      <c r="B364" s="254"/>
      <c r="C364" s="255"/>
      <c r="D364" s="234" t="s">
        <v>141</v>
      </c>
      <c r="E364" s="256" t="s">
        <v>19</v>
      </c>
      <c r="F364" s="257" t="s">
        <v>144</v>
      </c>
      <c r="G364" s="255"/>
      <c r="H364" s="258">
        <v>513.11000000000001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141</v>
      </c>
      <c r="AU364" s="264" t="s">
        <v>81</v>
      </c>
      <c r="AV364" s="15" t="s">
        <v>137</v>
      </c>
      <c r="AW364" s="15" t="s">
        <v>33</v>
      </c>
      <c r="AX364" s="15" t="s">
        <v>79</v>
      </c>
      <c r="AY364" s="264" t="s">
        <v>130</v>
      </c>
    </row>
    <row r="365" s="12" customFormat="1" ht="22.8" customHeight="1">
      <c r="A365" s="12"/>
      <c r="B365" s="198"/>
      <c r="C365" s="199"/>
      <c r="D365" s="200" t="s">
        <v>71</v>
      </c>
      <c r="E365" s="212" t="s">
        <v>473</v>
      </c>
      <c r="F365" s="212" t="s">
        <v>474</v>
      </c>
      <c r="G365" s="199"/>
      <c r="H365" s="199"/>
      <c r="I365" s="202"/>
      <c r="J365" s="213">
        <f>BK365</f>
        <v>0</v>
      </c>
      <c r="K365" s="199"/>
      <c r="L365" s="204"/>
      <c r="M365" s="205"/>
      <c r="N365" s="206"/>
      <c r="O365" s="206"/>
      <c r="P365" s="207">
        <f>SUM(P366:P396)</f>
        <v>0</v>
      </c>
      <c r="Q365" s="206"/>
      <c r="R365" s="207">
        <f>SUM(R366:R396)</f>
        <v>0</v>
      </c>
      <c r="S365" s="206"/>
      <c r="T365" s="208">
        <f>SUM(T366:T396)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79</v>
      </c>
      <c r="AT365" s="210" t="s">
        <v>71</v>
      </c>
      <c r="AU365" s="210" t="s">
        <v>79</v>
      </c>
      <c r="AY365" s="209" t="s">
        <v>130</v>
      </c>
      <c r="BK365" s="211">
        <f>SUM(BK366:BK396)</f>
        <v>0</v>
      </c>
    </row>
    <row r="366" s="2" customFormat="1" ht="37.8" customHeight="1">
      <c r="A366" s="40"/>
      <c r="B366" s="41"/>
      <c r="C366" s="214" t="s">
        <v>475</v>
      </c>
      <c r="D366" s="214" t="s">
        <v>132</v>
      </c>
      <c r="E366" s="215" t="s">
        <v>476</v>
      </c>
      <c r="F366" s="216" t="s">
        <v>477</v>
      </c>
      <c r="G366" s="217" t="s">
        <v>197</v>
      </c>
      <c r="H366" s="218">
        <v>1.03</v>
      </c>
      <c r="I366" s="219"/>
      <c r="J366" s="220">
        <f>ROUND(I366*H366,2)</f>
        <v>0</v>
      </c>
      <c r="K366" s="216" t="s">
        <v>136</v>
      </c>
      <c r="L366" s="46"/>
      <c r="M366" s="221" t="s">
        <v>19</v>
      </c>
      <c r="N366" s="222" t="s">
        <v>43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137</v>
      </c>
      <c r="AT366" s="225" t="s">
        <v>132</v>
      </c>
      <c r="AU366" s="225" t="s">
        <v>81</v>
      </c>
      <c r="AY366" s="19" t="s">
        <v>130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137</v>
      </c>
      <c r="BM366" s="225" t="s">
        <v>478</v>
      </c>
    </row>
    <row r="367" s="2" customFormat="1">
      <c r="A367" s="40"/>
      <c r="B367" s="41"/>
      <c r="C367" s="42"/>
      <c r="D367" s="227" t="s">
        <v>139</v>
      </c>
      <c r="E367" s="42"/>
      <c r="F367" s="228" t="s">
        <v>479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139</v>
      </c>
      <c r="AU367" s="19" t="s">
        <v>81</v>
      </c>
    </row>
    <row r="368" s="13" customFormat="1">
      <c r="A368" s="13"/>
      <c r="B368" s="232"/>
      <c r="C368" s="233"/>
      <c r="D368" s="234" t="s">
        <v>141</v>
      </c>
      <c r="E368" s="235" t="s">
        <v>19</v>
      </c>
      <c r="F368" s="236" t="s">
        <v>480</v>
      </c>
      <c r="G368" s="233"/>
      <c r="H368" s="235" t="s">
        <v>19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141</v>
      </c>
      <c r="AU368" s="242" t="s">
        <v>81</v>
      </c>
      <c r="AV368" s="13" t="s">
        <v>79</v>
      </c>
      <c r="AW368" s="13" t="s">
        <v>33</v>
      </c>
      <c r="AX368" s="13" t="s">
        <v>72</v>
      </c>
      <c r="AY368" s="242" t="s">
        <v>130</v>
      </c>
    </row>
    <row r="369" s="14" customFormat="1">
      <c r="A369" s="14"/>
      <c r="B369" s="243"/>
      <c r="C369" s="244"/>
      <c r="D369" s="234" t="s">
        <v>141</v>
      </c>
      <c r="E369" s="245" t="s">
        <v>19</v>
      </c>
      <c r="F369" s="246" t="s">
        <v>481</v>
      </c>
      <c r="G369" s="244"/>
      <c r="H369" s="247">
        <v>1.03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141</v>
      </c>
      <c r="AU369" s="253" t="s">
        <v>81</v>
      </c>
      <c r="AV369" s="14" t="s">
        <v>81</v>
      </c>
      <c r="AW369" s="14" t="s">
        <v>33</v>
      </c>
      <c r="AX369" s="14" t="s">
        <v>72</v>
      </c>
      <c r="AY369" s="253" t="s">
        <v>130</v>
      </c>
    </row>
    <row r="370" s="15" customFormat="1">
      <c r="A370" s="15"/>
      <c r="B370" s="254"/>
      <c r="C370" s="255"/>
      <c r="D370" s="234" t="s">
        <v>141</v>
      </c>
      <c r="E370" s="256" t="s">
        <v>19</v>
      </c>
      <c r="F370" s="257" t="s">
        <v>144</v>
      </c>
      <c r="G370" s="255"/>
      <c r="H370" s="258">
        <v>1.03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141</v>
      </c>
      <c r="AU370" s="264" t="s">
        <v>81</v>
      </c>
      <c r="AV370" s="15" t="s">
        <v>137</v>
      </c>
      <c r="AW370" s="15" t="s">
        <v>33</v>
      </c>
      <c r="AX370" s="15" t="s">
        <v>79</v>
      </c>
      <c r="AY370" s="264" t="s">
        <v>130</v>
      </c>
    </row>
    <row r="371" s="2" customFormat="1" ht="37.8" customHeight="1">
      <c r="A371" s="40"/>
      <c r="B371" s="41"/>
      <c r="C371" s="214" t="s">
        <v>482</v>
      </c>
      <c r="D371" s="214" t="s">
        <v>132</v>
      </c>
      <c r="E371" s="215" t="s">
        <v>483</v>
      </c>
      <c r="F371" s="216" t="s">
        <v>484</v>
      </c>
      <c r="G371" s="217" t="s">
        <v>197</v>
      </c>
      <c r="H371" s="218">
        <v>9.2699999999999996</v>
      </c>
      <c r="I371" s="219"/>
      <c r="J371" s="220">
        <f>ROUND(I371*H371,2)</f>
        <v>0</v>
      </c>
      <c r="K371" s="216" t="s">
        <v>136</v>
      </c>
      <c r="L371" s="46"/>
      <c r="M371" s="221" t="s">
        <v>19</v>
      </c>
      <c r="N371" s="222" t="s">
        <v>43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137</v>
      </c>
      <c r="AT371" s="225" t="s">
        <v>132</v>
      </c>
      <c r="AU371" s="225" t="s">
        <v>81</v>
      </c>
      <c r="AY371" s="19" t="s">
        <v>130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79</v>
      </c>
      <c r="BK371" s="226">
        <f>ROUND(I371*H371,2)</f>
        <v>0</v>
      </c>
      <c r="BL371" s="19" t="s">
        <v>137</v>
      </c>
      <c r="BM371" s="225" t="s">
        <v>485</v>
      </c>
    </row>
    <row r="372" s="2" customFormat="1">
      <c r="A372" s="40"/>
      <c r="B372" s="41"/>
      <c r="C372" s="42"/>
      <c r="D372" s="227" t="s">
        <v>139</v>
      </c>
      <c r="E372" s="42"/>
      <c r="F372" s="228" t="s">
        <v>486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139</v>
      </c>
      <c r="AU372" s="19" t="s">
        <v>81</v>
      </c>
    </row>
    <row r="373" s="14" customFormat="1">
      <c r="A373" s="14"/>
      <c r="B373" s="243"/>
      <c r="C373" s="244"/>
      <c r="D373" s="234" t="s">
        <v>141</v>
      </c>
      <c r="E373" s="245" t="s">
        <v>19</v>
      </c>
      <c r="F373" s="246" t="s">
        <v>487</v>
      </c>
      <c r="G373" s="244"/>
      <c r="H373" s="247">
        <v>1.03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141</v>
      </c>
      <c r="AU373" s="253" t="s">
        <v>81</v>
      </c>
      <c r="AV373" s="14" t="s">
        <v>81</v>
      </c>
      <c r="AW373" s="14" t="s">
        <v>33</v>
      </c>
      <c r="AX373" s="14" t="s">
        <v>79</v>
      </c>
      <c r="AY373" s="253" t="s">
        <v>130</v>
      </c>
    </row>
    <row r="374" s="14" customFormat="1">
      <c r="A374" s="14"/>
      <c r="B374" s="243"/>
      <c r="C374" s="244"/>
      <c r="D374" s="234" t="s">
        <v>141</v>
      </c>
      <c r="E374" s="244"/>
      <c r="F374" s="246" t="s">
        <v>488</v>
      </c>
      <c r="G374" s="244"/>
      <c r="H374" s="247">
        <v>9.2699999999999996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141</v>
      </c>
      <c r="AU374" s="253" t="s">
        <v>81</v>
      </c>
      <c r="AV374" s="14" t="s">
        <v>81</v>
      </c>
      <c r="AW374" s="14" t="s">
        <v>4</v>
      </c>
      <c r="AX374" s="14" t="s">
        <v>79</v>
      </c>
      <c r="AY374" s="253" t="s">
        <v>130</v>
      </c>
    </row>
    <row r="375" s="2" customFormat="1" ht="37.8" customHeight="1">
      <c r="A375" s="40"/>
      <c r="B375" s="41"/>
      <c r="C375" s="214" t="s">
        <v>489</v>
      </c>
      <c r="D375" s="214" t="s">
        <v>132</v>
      </c>
      <c r="E375" s="215" t="s">
        <v>490</v>
      </c>
      <c r="F375" s="216" t="s">
        <v>491</v>
      </c>
      <c r="G375" s="217" t="s">
        <v>197</v>
      </c>
      <c r="H375" s="218">
        <v>0.34799999999999998</v>
      </c>
      <c r="I375" s="219"/>
      <c r="J375" s="220">
        <f>ROUND(I375*H375,2)</f>
        <v>0</v>
      </c>
      <c r="K375" s="216" t="s">
        <v>136</v>
      </c>
      <c r="L375" s="46"/>
      <c r="M375" s="221" t="s">
        <v>19</v>
      </c>
      <c r="N375" s="222" t="s">
        <v>43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137</v>
      </c>
      <c r="AT375" s="225" t="s">
        <v>132</v>
      </c>
      <c r="AU375" s="225" t="s">
        <v>81</v>
      </c>
      <c r="AY375" s="19" t="s">
        <v>130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137</v>
      </c>
      <c r="BM375" s="225" t="s">
        <v>492</v>
      </c>
    </row>
    <row r="376" s="2" customFormat="1">
      <c r="A376" s="40"/>
      <c r="B376" s="41"/>
      <c r="C376" s="42"/>
      <c r="D376" s="227" t="s">
        <v>139</v>
      </c>
      <c r="E376" s="42"/>
      <c r="F376" s="228" t="s">
        <v>493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139</v>
      </c>
      <c r="AU376" s="19" t="s">
        <v>81</v>
      </c>
    </row>
    <row r="377" s="13" customFormat="1">
      <c r="A377" s="13"/>
      <c r="B377" s="232"/>
      <c r="C377" s="233"/>
      <c r="D377" s="234" t="s">
        <v>141</v>
      </c>
      <c r="E377" s="235" t="s">
        <v>19</v>
      </c>
      <c r="F377" s="236" t="s">
        <v>480</v>
      </c>
      <c r="G377" s="233"/>
      <c r="H377" s="235" t="s">
        <v>19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141</v>
      </c>
      <c r="AU377" s="242" t="s">
        <v>81</v>
      </c>
      <c r="AV377" s="13" t="s">
        <v>79</v>
      </c>
      <c r="AW377" s="13" t="s">
        <v>33</v>
      </c>
      <c r="AX377" s="13" t="s">
        <v>72</v>
      </c>
      <c r="AY377" s="242" t="s">
        <v>130</v>
      </c>
    </row>
    <row r="378" s="14" customFormat="1">
      <c r="A378" s="14"/>
      <c r="B378" s="243"/>
      <c r="C378" s="244"/>
      <c r="D378" s="234" t="s">
        <v>141</v>
      </c>
      <c r="E378" s="245" t="s">
        <v>19</v>
      </c>
      <c r="F378" s="246" t="s">
        <v>494</v>
      </c>
      <c r="G378" s="244"/>
      <c r="H378" s="247">
        <v>0.34799999999999998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141</v>
      </c>
      <c r="AU378" s="253" t="s">
        <v>81</v>
      </c>
      <c r="AV378" s="14" t="s">
        <v>81</v>
      </c>
      <c r="AW378" s="14" t="s">
        <v>33</v>
      </c>
      <c r="AX378" s="14" t="s">
        <v>72</v>
      </c>
      <c r="AY378" s="253" t="s">
        <v>130</v>
      </c>
    </row>
    <row r="379" s="15" customFormat="1">
      <c r="A379" s="15"/>
      <c r="B379" s="254"/>
      <c r="C379" s="255"/>
      <c r="D379" s="234" t="s">
        <v>141</v>
      </c>
      <c r="E379" s="256" t="s">
        <v>19</v>
      </c>
      <c r="F379" s="257" t="s">
        <v>144</v>
      </c>
      <c r="G379" s="255"/>
      <c r="H379" s="258">
        <v>0.34799999999999998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141</v>
      </c>
      <c r="AU379" s="264" t="s">
        <v>81</v>
      </c>
      <c r="AV379" s="15" t="s">
        <v>137</v>
      </c>
      <c r="AW379" s="15" t="s">
        <v>33</v>
      </c>
      <c r="AX379" s="15" t="s">
        <v>79</v>
      </c>
      <c r="AY379" s="264" t="s">
        <v>130</v>
      </c>
    </row>
    <row r="380" s="2" customFormat="1" ht="37.8" customHeight="1">
      <c r="A380" s="40"/>
      <c r="B380" s="41"/>
      <c r="C380" s="214" t="s">
        <v>495</v>
      </c>
      <c r="D380" s="214" t="s">
        <v>132</v>
      </c>
      <c r="E380" s="215" t="s">
        <v>496</v>
      </c>
      <c r="F380" s="216" t="s">
        <v>484</v>
      </c>
      <c r="G380" s="217" t="s">
        <v>197</v>
      </c>
      <c r="H380" s="218">
        <v>3.1320000000000001</v>
      </c>
      <c r="I380" s="219"/>
      <c r="J380" s="220">
        <f>ROUND(I380*H380,2)</f>
        <v>0</v>
      </c>
      <c r="K380" s="216" t="s">
        <v>136</v>
      </c>
      <c r="L380" s="46"/>
      <c r="M380" s="221" t="s">
        <v>19</v>
      </c>
      <c r="N380" s="222" t="s">
        <v>43</v>
      </c>
      <c r="O380" s="86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137</v>
      </c>
      <c r="AT380" s="225" t="s">
        <v>132</v>
      </c>
      <c r="AU380" s="225" t="s">
        <v>81</v>
      </c>
      <c r="AY380" s="19" t="s">
        <v>130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79</v>
      </c>
      <c r="BK380" s="226">
        <f>ROUND(I380*H380,2)</f>
        <v>0</v>
      </c>
      <c r="BL380" s="19" t="s">
        <v>137</v>
      </c>
      <c r="BM380" s="225" t="s">
        <v>497</v>
      </c>
    </row>
    <row r="381" s="2" customFormat="1">
      <c r="A381" s="40"/>
      <c r="B381" s="41"/>
      <c r="C381" s="42"/>
      <c r="D381" s="227" t="s">
        <v>139</v>
      </c>
      <c r="E381" s="42"/>
      <c r="F381" s="228" t="s">
        <v>498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139</v>
      </c>
      <c r="AU381" s="19" t="s">
        <v>81</v>
      </c>
    </row>
    <row r="382" s="14" customFormat="1">
      <c r="A382" s="14"/>
      <c r="B382" s="243"/>
      <c r="C382" s="244"/>
      <c r="D382" s="234" t="s">
        <v>141</v>
      </c>
      <c r="E382" s="245" t="s">
        <v>19</v>
      </c>
      <c r="F382" s="246" t="s">
        <v>499</v>
      </c>
      <c r="G382" s="244"/>
      <c r="H382" s="247">
        <v>0.34799999999999998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141</v>
      </c>
      <c r="AU382" s="253" t="s">
        <v>81</v>
      </c>
      <c r="AV382" s="14" t="s">
        <v>81</v>
      </c>
      <c r="AW382" s="14" t="s">
        <v>33</v>
      </c>
      <c r="AX382" s="14" t="s">
        <v>79</v>
      </c>
      <c r="AY382" s="253" t="s">
        <v>130</v>
      </c>
    </row>
    <row r="383" s="14" customFormat="1">
      <c r="A383" s="14"/>
      <c r="B383" s="243"/>
      <c r="C383" s="244"/>
      <c r="D383" s="234" t="s">
        <v>141</v>
      </c>
      <c r="E383" s="244"/>
      <c r="F383" s="246" t="s">
        <v>500</v>
      </c>
      <c r="G383" s="244"/>
      <c r="H383" s="247">
        <v>3.1320000000000001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141</v>
      </c>
      <c r="AU383" s="253" t="s">
        <v>81</v>
      </c>
      <c r="AV383" s="14" t="s">
        <v>81</v>
      </c>
      <c r="AW383" s="14" t="s">
        <v>4</v>
      </c>
      <c r="AX383" s="14" t="s">
        <v>79</v>
      </c>
      <c r="AY383" s="253" t="s">
        <v>130</v>
      </c>
    </row>
    <row r="384" s="2" customFormat="1" ht="24.15" customHeight="1">
      <c r="A384" s="40"/>
      <c r="B384" s="41"/>
      <c r="C384" s="214" t="s">
        <v>501</v>
      </c>
      <c r="D384" s="214" t="s">
        <v>132</v>
      </c>
      <c r="E384" s="215" t="s">
        <v>502</v>
      </c>
      <c r="F384" s="216" t="s">
        <v>503</v>
      </c>
      <c r="G384" s="217" t="s">
        <v>197</v>
      </c>
      <c r="H384" s="218">
        <v>1.3779999999999999</v>
      </c>
      <c r="I384" s="219"/>
      <c r="J384" s="220">
        <f>ROUND(I384*H384,2)</f>
        <v>0</v>
      </c>
      <c r="K384" s="216" t="s">
        <v>136</v>
      </c>
      <c r="L384" s="46"/>
      <c r="M384" s="221" t="s">
        <v>19</v>
      </c>
      <c r="N384" s="222" t="s">
        <v>43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137</v>
      </c>
      <c r="AT384" s="225" t="s">
        <v>132</v>
      </c>
      <c r="AU384" s="225" t="s">
        <v>81</v>
      </c>
      <c r="AY384" s="19" t="s">
        <v>130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79</v>
      </c>
      <c r="BK384" s="226">
        <f>ROUND(I384*H384,2)</f>
        <v>0</v>
      </c>
      <c r="BL384" s="19" t="s">
        <v>137</v>
      </c>
      <c r="BM384" s="225" t="s">
        <v>504</v>
      </c>
    </row>
    <row r="385" s="2" customFormat="1">
      <c r="A385" s="40"/>
      <c r="B385" s="41"/>
      <c r="C385" s="42"/>
      <c r="D385" s="227" t="s">
        <v>139</v>
      </c>
      <c r="E385" s="42"/>
      <c r="F385" s="228" t="s">
        <v>505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139</v>
      </c>
      <c r="AU385" s="19" t="s">
        <v>81</v>
      </c>
    </row>
    <row r="386" s="14" customFormat="1">
      <c r="A386" s="14"/>
      <c r="B386" s="243"/>
      <c r="C386" s="244"/>
      <c r="D386" s="234" t="s">
        <v>141</v>
      </c>
      <c r="E386" s="245" t="s">
        <v>19</v>
      </c>
      <c r="F386" s="246" t="s">
        <v>481</v>
      </c>
      <c r="G386" s="244"/>
      <c r="H386" s="247">
        <v>1.03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141</v>
      </c>
      <c r="AU386" s="253" t="s">
        <v>81</v>
      </c>
      <c r="AV386" s="14" t="s">
        <v>81</v>
      </c>
      <c r="AW386" s="14" t="s">
        <v>33</v>
      </c>
      <c r="AX386" s="14" t="s">
        <v>72</v>
      </c>
      <c r="AY386" s="253" t="s">
        <v>130</v>
      </c>
    </row>
    <row r="387" s="14" customFormat="1">
      <c r="A387" s="14"/>
      <c r="B387" s="243"/>
      <c r="C387" s="244"/>
      <c r="D387" s="234" t="s">
        <v>141</v>
      </c>
      <c r="E387" s="245" t="s">
        <v>19</v>
      </c>
      <c r="F387" s="246" t="s">
        <v>494</v>
      </c>
      <c r="G387" s="244"/>
      <c r="H387" s="247">
        <v>0.34799999999999998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141</v>
      </c>
      <c r="AU387" s="253" t="s">
        <v>81</v>
      </c>
      <c r="AV387" s="14" t="s">
        <v>81</v>
      </c>
      <c r="AW387" s="14" t="s">
        <v>33</v>
      </c>
      <c r="AX387" s="14" t="s">
        <v>72</v>
      </c>
      <c r="AY387" s="253" t="s">
        <v>130</v>
      </c>
    </row>
    <row r="388" s="15" customFormat="1">
      <c r="A388" s="15"/>
      <c r="B388" s="254"/>
      <c r="C388" s="255"/>
      <c r="D388" s="234" t="s">
        <v>141</v>
      </c>
      <c r="E388" s="256" t="s">
        <v>19</v>
      </c>
      <c r="F388" s="257" t="s">
        <v>144</v>
      </c>
      <c r="G388" s="255"/>
      <c r="H388" s="258">
        <v>1.3779999999999999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141</v>
      </c>
      <c r="AU388" s="264" t="s">
        <v>81</v>
      </c>
      <c r="AV388" s="15" t="s">
        <v>137</v>
      </c>
      <c r="AW388" s="15" t="s">
        <v>33</v>
      </c>
      <c r="AX388" s="15" t="s">
        <v>79</v>
      </c>
      <c r="AY388" s="264" t="s">
        <v>130</v>
      </c>
    </row>
    <row r="389" s="2" customFormat="1" ht="44.25" customHeight="1">
      <c r="A389" s="40"/>
      <c r="B389" s="41"/>
      <c r="C389" s="214" t="s">
        <v>506</v>
      </c>
      <c r="D389" s="214" t="s">
        <v>132</v>
      </c>
      <c r="E389" s="215" t="s">
        <v>507</v>
      </c>
      <c r="F389" s="216" t="s">
        <v>508</v>
      </c>
      <c r="G389" s="217" t="s">
        <v>197</v>
      </c>
      <c r="H389" s="218">
        <v>0.34799999999999998</v>
      </c>
      <c r="I389" s="219"/>
      <c r="J389" s="220">
        <f>ROUND(I389*H389,2)</f>
        <v>0</v>
      </c>
      <c r="K389" s="216" t="s">
        <v>136</v>
      </c>
      <c r="L389" s="46"/>
      <c r="M389" s="221" t="s">
        <v>19</v>
      </c>
      <c r="N389" s="222" t="s">
        <v>43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137</v>
      </c>
      <c r="AT389" s="225" t="s">
        <v>132</v>
      </c>
      <c r="AU389" s="225" t="s">
        <v>81</v>
      </c>
      <c r="AY389" s="19" t="s">
        <v>130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79</v>
      </c>
      <c r="BK389" s="226">
        <f>ROUND(I389*H389,2)</f>
        <v>0</v>
      </c>
      <c r="BL389" s="19" t="s">
        <v>137</v>
      </c>
      <c r="BM389" s="225" t="s">
        <v>509</v>
      </c>
    </row>
    <row r="390" s="2" customFormat="1">
      <c r="A390" s="40"/>
      <c r="B390" s="41"/>
      <c r="C390" s="42"/>
      <c r="D390" s="227" t="s">
        <v>139</v>
      </c>
      <c r="E390" s="42"/>
      <c r="F390" s="228" t="s">
        <v>510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139</v>
      </c>
      <c r="AU390" s="19" t="s">
        <v>81</v>
      </c>
    </row>
    <row r="391" s="14" customFormat="1">
      <c r="A391" s="14"/>
      <c r="B391" s="243"/>
      <c r="C391" s="244"/>
      <c r="D391" s="234" t="s">
        <v>141</v>
      </c>
      <c r="E391" s="245" t="s">
        <v>19</v>
      </c>
      <c r="F391" s="246" t="s">
        <v>494</v>
      </c>
      <c r="G391" s="244"/>
      <c r="H391" s="247">
        <v>0.34799999999999998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141</v>
      </c>
      <c r="AU391" s="253" t="s">
        <v>81</v>
      </c>
      <c r="AV391" s="14" t="s">
        <v>81</v>
      </c>
      <c r="AW391" s="14" t="s">
        <v>33</v>
      </c>
      <c r="AX391" s="14" t="s">
        <v>79</v>
      </c>
      <c r="AY391" s="253" t="s">
        <v>130</v>
      </c>
    </row>
    <row r="392" s="2" customFormat="1" ht="44.25" customHeight="1">
      <c r="A392" s="40"/>
      <c r="B392" s="41"/>
      <c r="C392" s="214" t="s">
        <v>511</v>
      </c>
      <c r="D392" s="214" t="s">
        <v>132</v>
      </c>
      <c r="E392" s="215" t="s">
        <v>512</v>
      </c>
      <c r="F392" s="216" t="s">
        <v>513</v>
      </c>
      <c r="G392" s="217" t="s">
        <v>197</v>
      </c>
      <c r="H392" s="218">
        <v>16.422999999999998</v>
      </c>
      <c r="I392" s="219"/>
      <c r="J392" s="220">
        <f>ROUND(I392*H392,2)</f>
        <v>0</v>
      </c>
      <c r="K392" s="216" t="s">
        <v>136</v>
      </c>
      <c r="L392" s="46"/>
      <c r="M392" s="221" t="s">
        <v>19</v>
      </c>
      <c r="N392" s="222" t="s">
        <v>43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137</v>
      </c>
      <c r="AT392" s="225" t="s">
        <v>132</v>
      </c>
      <c r="AU392" s="225" t="s">
        <v>81</v>
      </c>
      <c r="AY392" s="19" t="s">
        <v>130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79</v>
      </c>
      <c r="BK392" s="226">
        <f>ROUND(I392*H392,2)</f>
        <v>0</v>
      </c>
      <c r="BL392" s="19" t="s">
        <v>137</v>
      </c>
      <c r="BM392" s="225" t="s">
        <v>514</v>
      </c>
    </row>
    <row r="393" s="2" customFormat="1">
      <c r="A393" s="40"/>
      <c r="B393" s="41"/>
      <c r="C393" s="42"/>
      <c r="D393" s="227" t="s">
        <v>139</v>
      </c>
      <c r="E393" s="42"/>
      <c r="F393" s="228" t="s">
        <v>515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139</v>
      </c>
      <c r="AU393" s="19" t="s">
        <v>81</v>
      </c>
    </row>
    <row r="394" s="14" customFormat="1">
      <c r="A394" s="14"/>
      <c r="B394" s="243"/>
      <c r="C394" s="244"/>
      <c r="D394" s="234" t="s">
        <v>141</v>
      </c>
      <c r="E394" s="245" t="s">
        <v>19</v>
      </c>
      <c r="F394" s="246" t="s">
        <v>481</v>
      </c>
      <c r="G394" s="244"/>
      <c r="H394" s="247">
        <v>1.03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141</v>
      </c>
      <c r="AU394" s="253" t="s">
        <v>81</v>
      </c>
      <c r="AV394" s="14" t="s">
        <v>81</v>
      </c>
      <c r="AW394" s="14" t="s">
        <v>33</v>
      </c>
      <c r="AX394" s="14" t="s">
        <v>72</v>
      </c>
      <c r="AY394" s="253" t="s">
        <v>130</v>
      </c>
    </row>
    <row r="395" s="14" customFormat="1">
      <c r="A395" s="14"/>
      <c r="B395" s="243"/>
      <c r="C395" s="244"/>
      <c r="D395" s="234" t="s">
        <v>141</v>
      </c>
      <c r="E395" s="245" t="s">
        <v>19</v>
      </c>
      <c r="F395" s="246" t="s">
        <v>516</v>
      </c>
      <c r="G395" s="244"/>
      <c r="H395" s="247">
        <v>15.393000000000001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141</v>
      </c>
      <c r="AU395" s="253" t="s">
        <v>81</v>
      </c>
      <c r="AV395" s="14" t="s">
        <v>81</v>
      </c>
      <c r="AW395" s="14" t="s">
        <v>33</v>
      </c>
      <c r="AX395" s="14" t="s">
        <v>72</v>
      </c>
      <c r="AY395" s="253" t="s">
        <v>130</v>
      </c>
    </row>
    <row r="396" s="15" customFormat="1">
      <c r="A396" s="15"/>
      <c r="B396" s="254"/>
      <c r="C396" s="255"/>
      <c r="D396" s="234" t="s">
        <v>141</v>
      </c>
      <c r="E396" s="256" t="s">
        <v>19</v>
      </c>
      <c r="F396" s="257" t="s">
        <v>144</v>
      </c>
      <c r="G396" s="255"/>
      <c r="H396" s="258">
        <v>16.422999999999998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141</v>
      </c>
      <c r="AU396" s="264" t="s">
        <v>81</v>
      </c>
      <c r="AV396" s="15" t="s">
        <v>137</v>
      </c>
      <c r="AW396" s="15" t="s">
        <v>33</v>
      </c>
      <c r="AX396" s="15" t="s">
        <v>79</v>
      </c>
      <c r="AY396" s="264" t="s">
        <v>130</v>
      </c>
    </row>
    <row r="397" s="12" customFormat="1" ht="22.8" customHeight="1">
      <c r="A397" s="12"/>
      <c r="B397" s="198"/>
      <c r="C397" s="199"/>
      <c r="D397" s="200" t="s">
        <v>71</v>
      </c>
      <c r="E397" s="212" t="s">
        <v>517</v>
      </c>
      <c r="F397" s="212" t="s">
        <v>518</v>
      </c>
      <c r="G397" s="199"/>
      <c r="H397" s="199"/>
      <c r="I397" s="202"/>
      <c r="J397" s="213">
        <f>BK397</f>
        <v>0</v>
      </c>
      <c r="K397" s="199"/>
      <c r="L397" s="204"/>
      <c r="M397" s="205"/>
      <c r="N397" s="206"/>
      <c r="O397" s="206"/>
      <c r="P397" s="207">
        <f>SUM(P398:P399)</f>
        <v>0</v>
      </c>
      <c r="Q397" s="206"/>
      <c r="R397" s="207">
        <f>SUM(R398:R399)</f>
        <v>0</v>
      </c>
      <c r="S397" s="206"/>
      <c r="T397" s="208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9" t="s">
        <v>79</v>
      </c>
      <c r="AT397" s="210" t="s">
        <v>71</v>
      </c>
      <c r="AU397" s="210" t="s">
        <v>79</v>
      </c>
      <c r="AY397" s="209" t="s">
        <v>130</v>
      </c>
      <c r="BK397" s="211">
        <f>SUM(BK398:BK399)</f>
        <v>0</v>
      </c>
    </row>
    <row r="398" s="2" customFormat="1" ht="37.8" customHeight="1">
      <c r="A398" s="40"/>
      <c r="B398" s="41"/>
      <c r="C398" s="214" t="s">
        <v>519</v>
      </c>
      <c r="D398" s="214" t="s">
        <v>132</v>
      </c>
      <c r="E398" s="215" t="s">
        <v>520</v>
      </c>
      <c r="F398" s="216" t="s">
        <v>521</v>
      </c>
      <c r="G398" s="217" t="s">
        <v>197</v>
      </c>
      <c r="H398" s="218">
        <v>180.226</v>
      </c>
      <c r="I398" s="219"/>
      <c r="J398" s="220">
        <f>ROUND(I398*H398,2)</f>
        <v>0</v>
      </c>
      <c r="K398" s="216" t="s">
        <v>136</v>
      </c>
      <c r="L398" s="46"/>
      <c r="M398" s="221" t="s">
        <v>19</v>
      </c>
      <c r="N398" s="222" t="s">
        <v>43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137</v>
      </c>
      <c r="AT398" s="225" t="s">
        <v>132</v>
      </c>
      <c r="AU398" s="225" t="s">
        <v>81</v>
      </c>
      <c r="AY398" s="19" t="s">
        <v>130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79</v>
      </c>
      <c r="BK398" s="226">
        <f>ROUND(I398*H398,2)</f>
        <v>0</v>
      </c>
      <c r="BL398" s="19" t="s">
        <v>137</v>
      </c>
      <c r="BM398" s="225" t="s">
        <v>522</v>
      </c>
    </row>
    <row r="399" s="2" customFormat="1">
      <c r="A399" s="40"/>
      <c r="B399" s="41"/>
      <c r="C399" s="42"/>
      <c r="D399" s="227" t="s">
        <v>139</v>
      </c>
      <c r="E399" s="42"/>
      <c r="F399" s="228" t="s">
        <v>523</v>
      </c>
      <c r="G399" s="42"/>
      <c r="H399" s="42"/>
      <c r="I399" s="229"/>
      <c r="J399" s="42"/>
      <c r="K399" s="42"/>
      <c r="L399" s="46"/>
      <c r="M399" s="290"/>
      <c r="N399" s="291"/>
      <c r="O399" s="292"/>
      <c r="P399" s="292"/>
      <c r="Q399" s="292"/>
      <c r="R399" s="292"/>
      <c r="S399" s="292"/>
      <c r="T399" s="293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139</v>
      </c>
      <c r="AU399" s="19" t="s">
        <v>81</v>
      </c>
    </row>
    <row r="400" s="2" customFormat="1" ht="6.96" customHeight="1">
      <c r="A400" s="40"/>
      <c r="B400" s="61"/>
      <c r="C400" s="62"/>
      <c r="D400" s="62"/>
      <c r="E400" s="62"/>
      <c r="F400" s="62"/>
      <c r="G400" s="62"/>
      <c r="H400" s="62"/>
      <c r="I400" s="62"/>
      <c r="J400" s="62"/>
      <c r="K400" s="62"/>
      <c r="L400" s="46"/>
      <c r="M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</row>
  </sheetData>
  <sheetProtection sheet="1" autoFilter="0" formatColumns="0" formatRows="0" objects="1" scenarios="1" spinCount="100000" saltValue="pa7Zw5eXrDUFecL6VLRC+YfuU7szhbDKzhVL4u7RCY/A/oTlRa5SLF56GE7KgKxdDFhjd8OON4HXgAueGlw6pQ==" hashValue="JRNuIcZwTp/jDt0IgGlW5y5xgpUJBVgnslkA0EPzNCIIK+eL7Vnw6kPFfbFaVhz2f2A0AJ0moOtO+Dm6qODeiQ==" algorithmName="SHA-512" password="EE7F"/>
  <autoFilter ref="C90:K3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1/113106123"/>
    <hyperlink ref="F104" r:id="rId2" display="https://podminky.urs.cz/item/CS_URS_2023_01/113107122"/>
    <hyperlink ref="F113" r:id="rId3" display="https://podminky.urs.cz/item/CS_URS_2023_01/113107141"/>
    <hyperlink ref="F122" r:id="rId4" display="https://podminky.urs.cz/item/CS_URS_2023_01/181951112"/>
    <hyperlink ref="F148" r:id="rId5" display="https://podminky.urs.cz/item/CS_URS_2023_01/564841011"/>
    <hyperlink ref="F157" r:id="rId6" display="https://podminky.urs.cz/item/CS_URS_2023_01/564851011"/>
    <hyperlink ref="F174" r:id="rId7" display="https://podminky.urs.cz/item/CS_URS_2023_01/564851111"/>
    <hyperlink ref="F184" r:id="rId8" display="https://podminky.urs.cz/item/CS_URS_2023_01/566401111"/>
    <hyperlink ref="F193" r:id="rId9" display="https://podminky.urs.cz/item/CS_URS_2023_01/567114113"/>
    <hyperlink ref="F202" r:id="rId10" display="https://podminky.urs.cz/item/CS_URS_2023_01/571908111"/>
    <hyperlink ref="F209" r:id="rId11" display="https://podminky.urs.cz/item/CS_URS_2023_01/578132113"/>
    <hyperlink ref="F220" r:id="rId12" display="https://podminky.urs.cz/item/CS_URS_2023_01/578901112"/>
    <hyperlink ref="F229" r:id="rId13" display="https://podminky.urs.cz/item/CS_URS_2023_01/594111112"/>
    <hyperlink ref="F240" r:id="rId14" display="https://podminky.urs.cz/item/CS_URS_2023_01/596211110"/>
    <hyperlink ref="F255" r:id="rId15" display="https://podminky.urs.cz/item/CS_URS_2023_01/596211110"/>
    <hyperlink ref="F266" r:id="rId16" display="https://podminky.urs.cz/item/CS_URS_2023_01/596211111"/>
    <hyperlink ref="F278" r:id="rId17" display="https://podminky.urs.cz/item/CS_URS_2023_01/596211112"/>
    <hyperlink ref="F290" r:id="rId18" display="https://podminky.urs.cz/item/CS_URS_2023_01/596211114"/>
    <hyperlink ref="F293" r:id="rId19" display="https://podminky.urs.cz/item/CS_URS_2023_01/596991111"/>
    <hyperlink ref="F297" r:id="rId20" display="https://podminky.urs.cz/item/CS_URS_2023_01/916231213"/>
    <hyperlink ref="F310" r:id="rId21" display="https://podminky.urs.cz/item/CS_URS_2023_01/916231292"/>
    <hyperlink ref="F313" r:id="rId22" display="https://podminky.urs.cz/item/CS_URS_2023_01/919731121"/>
    <hyperlink ref="F322" r:id="rId23" display="https://podminky.urs.cz/item/CS_URS_2023_01/919732221"/>
    <hyperlink ref="F331" r:id="rId24" display="https://podminky.urs.cz/item/CS_URS_2023_01/919735111"/>
    <hyperlink ref="F340" r:id="rId25" display="https://podminky.urs.cz/item/CS_URS_2023_01/938908411"/>
    <hyperlink ref="F367" r:id="rId26" display="https://podminky.urs.cz/item/CS_URS_2023_01/997221551"/>
    <hyperlink ref="F372" r:id="rId27" display="https://podminky.urs.cz/item/CS_URS_2023_01/997221559"/>
    <hyperlink ref="F376" r:id="rId28" display="https://podminky.urs.cz/item/CS_URS_2023_01/997221561"/>
    <hyperlink ref="F381" r:id="rId29" display="https://podminky.urs.cz/item/CS_URS_2023_01/997221569"/>
    <hyperlink ref="F385" r:id="rId30" display="https://podminky.urs.cz/item/CS_URS_2023_01/997221611"/>
    <hyperlink ref="F390" r:id="rId31" display="https://podminky.urs.cz/item/CS_URS_2023_01/997221645"/>
    <hyperlink ref="F393" r:id="rId32" display="https://podminky.urs.cz/item/CS_URS_2023_01/997221873"/>
    <hyperlink ref="F399" r:id="rId33" display="https://podminky.urs.cz/item/CS_URS_2023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1" customFormat="1" ht="12" customHeight="1">
      <c r="B8" s="22"/>
      <c r="D8" s="144" t="s">
        <v>103</v>
      </c>
      <c r="L8" s="22"/>
    </row>
    <row r="9" s="2" customFormat="1" ht="16.5" customHeight="1">
      <c r="A9" s="40"/>
      <c r="B9" s="46"/>
      <c r="C9" s="40"/>
      <c r="D9" s="40"/>
      <c r="E9" s="145" t="s">
        <v>104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524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21. 5. 2023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ROUND((SUM(BE88:BE175)),  2)</f>
        <v>0</v>
      </c>
      <c r="G35" s="40"/>
      <c r="H35" s="40"/>
      <c r="I35" s="159">
        <v>0.20999999999999999</v>
      </c>
      <c r="J35" s="158">
        <f>ROUND(((SUM(BE88:BE175))*I35),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ROUND((SUM(BF88:BF175)),  2)</f>
        <v>0</v>
      </c>
      <c r="G36" s="40"/>
      <c r="H36" s="40"/>
      <c r="I36" s="159">
        <v>0.14999999999999999</v>
      </c>
      <c r="J36" s="158">
        <f>ROUND(((SUM(BF88:BF175))*I36),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ROUND((SUM(BG88:BG175)),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ROUND((SUM(BH88:BH175)),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ROUND((SUM(BI88:BI175)),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Město Dobříš - Rekonstukce ul. Husova_(B)_neuznatelné náklady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101.05 - Veřejná zeleň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Dobříš</v>
      </c>
      <c r="G56" s="42"/>
      <c r="H56" s="42"/>
      <c r="I56" s="34" t="s">
        <v>23</v>
      </c>
      <c r="J56" s="74" t="str">
        <f>IF(J14="","",J14)</f>
        <v>21. 5. 2023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Dobříš</v>
      </c>
      <c r="G58" s="42"/>
      <c r="H58" s="42"/>
      <c r="I58" s="34" t="s">
        <v>31</v>
      </c>
      <c r="J58" s="38" t="str">
        <f>E23</f>
        <v>DOPAS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L. Štuller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108</v>
      </c>
      <c r="D61" s="173"/>
      <c r="E61" s="173"/>
      <c r="F61" s="173"/>
      <c r="G61" s="173"/>
      <c r="H61" s="173"/>
      <c r="I61" s="173"/>
      <c r="J61" s="174" t="s">
        <v>109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110</v>
      </c>
    </row>
    <row r="64" s="9" customFormat="1" ht="24.96" customHeight="1">
      <c r="A64" s="9"/>
      <c r="B64" s="176"/>
      <c r="C64" s="177"/>
      <c r="D64" s="178" t="s">
        <v>111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319</v>
      </c>
      <c r="E66" s="184"/>
      <c r="F66" s="184"/>
      <c r="G66" s="184"/>
      <c r="H66" s="184"/>
      <c r="I66" s="184"/>
      <c r="J66" s="185">
        <f>J173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115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Město Dobříš - Rekonstukce ul. Husova_(B)_neuznatelné náklady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103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104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105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101.05 - Veřejná zeleň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Dobříš</v>
      </c>
      <c r="G82" s="42"/>
      <c r="H82" s="42"/>
      <c r="I82" s="34" t="s">
        <v>23</v>
      </c>
      <c r="J82" s="74" t="str">
        <f>IF(J14="","",J14)</f>
        <v>21. 5. 2023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Dobříš</v>
      </c>
      <c r="G84" s="42"/>
      <c r="H84" s="42"/>
      <c r="I84" s="34" t="s">
        <v>31</v>
      </c>
      <c r="J84" s="38" t="str">
        <f>E23</f>
        <v>DOPAS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L. Štuller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116</v>
      </c>
      <c r="D87" s="190" t="s">
        <v>57</v>
      </c>
      <c r="E87" s="190" t="s">
        <v>53</v>
      </c>
      <c r="F87" s="190" t="s">
        <v>54</v>
      </c>
      <c r="G87" s="190" t="s">
        <v>117</v>
      </c>
      <c r="H87" s="190" t="s">
        <v>118</v>
      </c>
      <c r="I87" s="190" t="s">
        <v>119</v>
      </c>
      <c r="J87" s="190" t="s">
        <v>109</v>
      </c>
      <c r="K87" s="191" t="s">
        <v>120</v>
      </c>
      <c r="L87" s="192"/>
      <c r="M87" s="94" t="s">
        <v>19</v>
      </c>
      <c r="N87" s="95" t="s">
        <v>42</v>
      </c>
      <c r="O87" s="95" t="s">
        <v>121</v>
      </c>
      <c r="P87" s="95" t="s">
        <v>122</v>
      </c>
      <c r="Q87" s="95" t="s">
        <v>123</v>
      </c>
      <c r="R87" s="95" t="s">
        <v>124</v>
      </c>
      <c r="S87" s="95" t="s">
        <v>125</v>
      </c>
      <c r="T87" s="96" t="s">
        <v>126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127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0.28165299999999999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110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128</v>
      </c>
      <c r="F89" s="201" t="s">
        <v>129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P90+P173</f>
        <v>0</v>
      </c>
      <c r="Q89" s="206"/>
      <c r="R89" s="207">
        <f>R90+R173</f>
        <v>0.28165299999999999</v>
      </c>
      <c r="S89" s="206"/>
      <c r="T89" s="208">
        <f>T90+T173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130</v>
      </c>
      <c r="BK89" s="211">
        <f>BK90+BK173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79</v>
      </c>
      <c r="F90" s="212" t="s">
        <v>131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SUM(P91:P172)</f>
        <v>0</v>
      </c>
      <c r="Q90" s="206"/>
      <c r="R90" s="207">
        <f>SUM(R91:R172)</f>
        <v>0.28165299999999999</v>
      </c>
      <c r="S90" s="206"/>
      <c r="T90" s="208">
        <f>SUM(T91:T172)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130</v>
      </c>
      <c r="BK90" s="211">
        <f>SUM(BK91:BK172)</f>
        <v>0</v>
      </c>
    </row>
    <row r="91" s="2" customFormat="1" ht="33" customHeight="1">
      <c r="A91" s="40"/>
      <c r="B91" s="41"/>
      <c r="C91" s="214" t="s">
        <v>79</v>
      </c>
      <c r="D91" s="214" t="s">
        <v>132</v>
      </c>
      <c r="E91" s="215" t="s">
        <v>525</v>
      </c>
      <c r="F91" s="216" t="s">
        <v>526</v>
      </c>
      <c r="G91" s="217" t="s">
        <v>215</v>
      </c>
      <c r="H91" s="218">
        <v>15</v>
      </c>
      <c r="I91" s="219"/>
      <c r="J91" s="220">
        <f>ROUND(I91*H91,2)</f>
        <v>0</v>
      </c>
      <c r="K91" s="216" t="s">
        <v>136</v>
      </c>
      <c r="L91" s="46"/>
      <c r="M91" s="221" t="s">
        <v>19</v>
      </c>
      <c r="N91" s="222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137</v>
      </c>
      <c r="AT91" s="225" t="s">
        <v>132</v>
      </c>
      <c r="AU91" s="225" t="s">
        <v>81</v>
      </c>
      <c r="AY91" s="19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137</v>
      </c>
      <c r="BM91" s="225" t="s">
        <v>527</v>
      </c>
    </row>
    <row r="92" s="2" customFormat="1">
      <c r="A92" s="40"/>
      <c r="B92" s="41"/>
      <c r="C92" s="42"/>
      <c r="D92" s="227" t="s">
        <v>139</v>
      </c>
      <c r="E92" s="42"/>
      <c r="F92" s="228" t="s">
        <v>528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139</v>
      </c>
      <c r="AU92" s="19" t="s">
        <v>81</v>
      </c>
    </row>
    <row r="93" s="13" customFormat="1">
      <c r="A93" s="13"/>
      <c r="B93" s="232"/>
      <c r="C93" s="233"/>
      <c r="D93" s="234" t="s">
        <v>141</v>
      </c>
      <c r="E93" s="235" t="s">
        <v>19</v>
      </c>
      <c r="F93" s="236" t="s">
        <v>160</v>
      </c>
      <c r="G93" s="233"/>
      <c r="H93" s="235" t="s">
        <v>19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141</v>
      </c>
      <c r="AU93" s="242" t="s">
        <v>81</v>
      </c>
      <c r="AV93" s="13" t="s">
        <v>79</v>
      </c>
      <c r="AW93" s="13" t="s">
        <v>33</v>
      </c>
      <c r="AX93" s="13" t="s">
        <v>72</v>
      </c>
      <c r="AY93" s="242" t="s">
        <v>130</v>
      </c>
    </row>
    <row r="94" s="13" customFormat="1">
      <c r="A94" s="13"/>
      <c r="B94" s="232"/>
      <c r="C94" s="233"/>
      <c r="D94" s="234" t="s">
        <v>141</v>
      </c>
      <c r="E94" s="235" t="s">
        <v>19</v>
      </c>
      <c r="F94" s="236" t="s">
        <v>142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141</v>
      </c>
      <c r="AU94" s="242" t="s">
        <v>81</v>
      </c>
      <c r="AV94" s="13" t="s">
        <v>79</v>
      </c>
      <c r="AW94" s="13" t="s">
        <v>33</v>
      </c>
      <c r="AX94" s="13" t="s">
        <v>72</v>
      </c>
      <c r="AY94" s="242" t="s">
        <v>130</v>
      </c>
    </row>
    <row r="95" s="13" customFormat="1">
      <c r="A95" s="13"/>
      <c r="B95" s="232"/>
      <c r="C95" s="233"/>
      <c r="D95" s="234" t="s">
        <v>141</v>
      </c>
      <c r="E95" s="235" t="s">
        <v>19</v>
      </c>
      <c r="F95" s="236" t="s">
        <v>529</v>
      </c>
      <c r="G95" s="233"/>
      <c r="H95" s="235" t="s">
        <v>19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141</v>
      </c>
      <c r="AU95" s="242" t="s">
        <v>81</v>
      </c>
      <c r="AV95" s="13" t="s">
        <v>79</v>
      </c>
      <c r="AW95" s="13" t="s">
        <v>33</v>
      </c>
      <c r="AX95" s="13" t="s">
        <v>72</v>
      </c>
      <c r="AY95" s="242" t="s">
        <v>130</v>
      </c>
    </row>
    <row r="96" s="14" customFormat="1">
      <c r="A96" s="14"/>
      <c r="B96" s="243"/>
      <c r="C96" s="244"/>
      <c r="D96" s="234" t="s">
        <v>141</v>
      </c>
      <c r="E96" s="245" t="s">
        <v>19</v>
      </c>
      <c r="F96" s="246" t="s">
        <v>530</v>
      </c>
      <c r="G96" s="244"/>
      <c r="H96" s="247">
        <v>15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141</v>
      </c>
      <c r="AU96" s="253" t="s">
        <v>81</v>
      </c>
      <c r="AV96" s="14" t="s">
        <v>81</v>
      </c>
      <c r="AW96" s="14" t="s">
        <v>33</v>
      </c>
      <c r="AX96" s="14" t="s">
        <v>72</v>
      </c>
      <c r="AY96" s="253" t="s">
        <v>130</v>
      </c>
    </row>
    <row r="97" s="15" customFormat="1">
      <c r="A97" s="15"/>
      <c r="B97" s="254"/>
      <c r="C97" s="255"/>
      <c r="D97" s="234" t="s">
        <v>141</v>
      </c>
      <c r="E97" s="256" t="s">
        <v>19</v>
      </c>
      <c r="F97" s="257" t="s">
        <v>144</v>
      </c>
      <c r="G97" s="255"/>
      <c r="H97" s="258">
        <v>15</v>
      </c>
      <c r="I97" s="259"/>
      <c r="J97" s="255"/>
      <c r="K97" s="255"/>
      <c r="L97" s="260"/>
      <c r="M97" s="261"/>
      <c r="N97" s="262"/>
      <c r="O97" s="262"/>
      <c r="P97" s="262"/>
      <c r="Q97" s="262"/>
      <c r="R97" s="262"/>
      <c r="S97" s="262"/>
      <c r="T97" s="263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4" t="s">
        <v>141</v>
      </c>
      <c r="AU97" s="264" t="s">
        <v>81</v>
      </c>
      <c r="AV97" s="15" t="s">
        <v>137</v>
      </c>
      <c r="AW97" s="15" t="s">
        <v>33</v>
      </c>
      <c r="AX97" s="15" t="s">
        <v>79</v>
      </c>
      <c r="AY97" s="264" t="s">
        <v>130</v>
      </c>
    </row>
    <row r="98" s="2" customFormat="1" ht="24.15" customHeight="1">
      <c r="A98" s="40"/>
      <c r="B98" s="41"/>
      <c r="C98" s="214" t="s">
        <v>81</v>
      </c>
      <c r="D98" s="214" t="s">
        <v>132</v>
      </c>
      <c r="E98" s="215" t="s">
        <v>531</v>
      </c>
      <c r="F98" s="216" t="s">
        <v>532</v>
      </c>
      <c r="G98" s="217" t="s">
        <v>215</v>
      </c>
      <c r="H98" s="218">
        <v>2</v>
      </c>
      <c r="I98" s="219"/>
      <c r="J98" s="220">
        <f>ROUND(I98*H98,2)</f>
        <v>0</v>
      </c>
      <c r="K98" s="216" t="s">
        <v>136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137</v>
      </c>
      <c r="AT98" s="225" t="s">
        <v>132</v>
      </c>
      <c r="AU98" s="225" t="s">
        <v>81</v>
      </c>
      <c r="AY98" s="19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137</v>
      </c>
      <c r="BM98" s="225" t="s">
        <v>533</v>
      </c>
    </row>
    <row r="99" s="2" customFormat="1">
      <c r="A99" s="40"/>
      <c r="B99" s="41"/>
      <c r="C99" s="42"/>
      <c r="D99" s="227" t="s">
        <v>139</v>
      </c>
      <c r="E99" s="42"/>
      <c r="F99" s="228" t="s">
        <v>534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139</v>
      </c>
      <c r="AU99" s="19" t="s">
        <v>81</v>
      </c>
    </row>
    <row r="100" s="13" customFormat="1">
      <c r="A100" s="13"/>
      <c r="B100" s="232"/>
      <c r="C100" s="233"/>
      <c r="D100" s="234" t="s">
        <v>141</v>
      </c>
      <c r="E100" s="235" t="s">
        <v>19</v>
      </c>
      <c r="F100" s="236" t="s">
        <v>160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141</v>
      </c>
      <c r="AU100" s="242" t="s">
        <v>81</v>
      </c>
      <c r="AV100" s="13" t="s">
        <v>79</v>
      </c>
      <c r="AW100" s="13" t="s">
        <v>33</v>
      </c>
      <c r="AX100" s="13" t="s">
        <v>72</v>
      </c>
      <c r="AY100" s="242" t="s">
        <v>130</v>
      </c>
    </row>
    <row r="101" s="13" customFormat="1">
      <c r="A101" s="13"/>
      <c r="B101" s="232"/>
      <c r="C101" s="233"/>
      <c r="D101" s="234" t="s">
        <v>141</v>
      </c>
      <c r="E101" s="235" t="s">
        <v>19</v>
      </c>
      <c r="F101" s="236" t="s">
        <v>142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141</v>
      </c>
      <c r="AU101" s="242" t="s">
        <v>81</v>
      </c>
      <c r="AV101" s="13" t="s">
        <v>79</v>
      </c>
      <c r="AW101" s="13" t="s">
        <v>33</v>
      </c>
      <c r="AX101" s="13" t="s">
        <v>72</v>
      </c>
      <c r="AY101" s="242" t="s">
        <v>130</v>
      </c>
    </row>
    <row r="102" s="14" customFormat="1">
      <c r="A102" s="14"/>
      <c r="B102" s="243"/>
      <c r="C102" s="244"/>
      <c r="D102" s="234" t="s">
        <v>141</v>
      </c>
      <c r="E102" s="245" t="s">
        <v>19</v>
      </c>
      <c r="F102" s="246" t="s">
        <v>535</v>
      </c>
      <c r="G102" s="244"/>
      <c r="H102" s="247">
        <v>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141</v>
      </c>
      <c r="AU102" s="253" t="s">
        <v>81</v>
      </c>
      <c r="AV102" s="14" t="s">
        <v>81</v>
      </c>
      <c r="AW102" s="14" t="s">
        <v>33</v>
      </c>
      <c r="AX102" s="14" t="s">
        <v>72</v>
      </c>
      <c r="AY102" s="253" t="s">
        <v>130</v>
      </c>
    </row>
    <row r="103" s="15" customFormat="1">
      <c r="A103" s="15"/>
      <c r="B103" s="254"/>
      <c r="C103" s="255"/>
      <c r="D103" s="234" t="s">
        <v>141</v>
      </c>
      <c r="E103" s="256" t="s">
        <v>19</v>
      </c>
      <c r="F103" s="257" t="s">
        <v>144</v>
      </c>
      <c r="G103" s="255"/>
      <c r="H103" s="258">
        <v>2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4" t="s">
        <v>141</v>
      </c>
      <c r="AU103" s="264" t="s">
        <v>81</v>
      </c>
      <c r="AV103" s="15" t="s">
        <v>137</v>
      </c>
      <c r="AW103" s="15" t="s">
        <v>33</v>
      </c>
      <c r="AX103" s="15" t="s">
        <v>79</v>
      </c>
      <c r="AY103" s="264" t="s">
        <v>130</v>
      </c>
    </row>
    <row r="104" s="2" customFormat="1" ht="37.8" customHeight="1">
      <c r="A104" s="40"/>
      <c r="B104" s="41"/>
      <c r="C104" s="214" t="s">
        <v>150</v>
      </c>
      <c r="D104" s="214" t="s">
        <v>132</v>
      </c>
      <c r="E104" s="215" t="s">
        <v>536</v>
      </c>
      <c r="F104" s="216" t="s">
        <v>537</v>
      </c>
      <c r="G104" s="217" t="s">
        <v>135</v>
      </c>
      <c r="H104" s="218">
        <v>291.89999999999998</v>
      </c>
      <c r="I104" s="219"/>
      <c r="J104" s="220">
        <f>ROUND(I104*H104,2)</f>
        <v>0</v>
      </c>
      <c r="K104" s="216" t="s">
        <v>136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137</v>
      </c>
      <c r="AT104" s="225" t="s">
        <v>132</v>
      </c>
      <c r="AU104" s="225" t="s">
        <v>81</v>
      </c>
      <c r="AY104" s="19" t="s">
        <v>130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137</v>
      </c>
      <c r="BM104" s="225" t="s">
        <v>538</v>
      </c>
    </row>
    <row r="105" s="2" customFormat="1">
      <c r="A105" s="40"/>
      <c r="B105" s="41"/>
      <c r="C105" s="42"/>
      <c r="D105" s="227" t="s">
        <v>139</v>
      </c>
      <c r="E105" s="42"/>
      <c r="F105" s="228" t="s">
        <v>539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139</v>
      </c>
      <c r="AU105" s="19" t="s">
        <v>81</v>
      </c>
    </row>
    <row r="106" s="13" customFormat="1">
      <c r="A106" s="13"/>
      <c r="B106" s="232"/>
      <c r="C106" s="233"/>
      <c r="D106" s="234" t="s">
        <v>141</v>
      </c>
      <c r="E106" s="235" t="s">
        <v>19</v>
      </c>
      <c r="F106" s="236" t="s">
        <v>160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141</v>
      </c>
      <c r="AU106" s="242" t="s">
        <v>81</v>
      </c>
      <c r="AV106" s="13" t="s">
        <v>79</v>
      </c>
      <c r="AW106" s="13" t="s">
        <v>33</v>
      </c>
      <c r="AX106" s="13" t="s">
        <v>72</v>
      </c>
      <c r="AY106" s="242" t="s">
        <v>130</v>
      </c>
    </row>
    <row r="107" s="13" customFormat="1">
      <c r="A107" s="13"/>
      <c r="B107" s="232"/>
      <c r="C107" s="233"/>
      <c r="D107" s="234" t="s">
        <v>141</v>
      </c>
      <c r="E107" s="235" t="s">
        <v>19</v>
      </c>
      <c r="F107" s="236" t="s">
        <v>142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141</v>
      </c>
      <c r="AU107" s="242" t="s">
        <v>81</v>
      </c>
      <c r="AV107" s="13" t="s">
        <v>79</v>
      </c>
      <c r="AW107" s="13" t="s">
        <v>33</v>
      </c>
      <c r="AX107" s="13" t="s">
        <v>72</v>
      </c>
      <c r="AY107" s="242" t="s">
        <v>130</v>
      </c>
    </row>
    <row r="108" s="13" customFormat="1">
      <c r="A108" s="13"/>
      <c r="B108" s="232"/>
      <c r="C108" s="233"/>
      <c r="D108" s="234" t="s">
        <v>141</v>
      </c>
      <c r="E108" s="235" t="s">
        <v>19</v>
      </c>
      <c r="F108" s="236" t="s">
        <v>540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141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130</v>
      </c>
    </row>
    <row r="109" s="14" customFormat="1">
      <c r="A109" s="14"/>
      <c r="B109" s="243"/>
      <c r="C109" s="244"/>
      <c r="D109" s="234" t="s">
        <v>141</v>
      </c>
      <c r="E109" s="245" t="s">
        <v>19</v>
      </c>
      <c r="F109" s="246" t="s">
        <v>541</v>
      </c>
      <c r="G109" s="244"/>
      <c r="H109" s="247">
        <v>291.89999999999998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141</v>
      </c>
      <c r="AU109" s="253" t="s">
        <v>81</v>
      </c>
      <c r="AV109" s="14" t="s">
        <v>81</v>
      </c>
      <c r="AW109" s="14" t="s">
        <v>33</v>
      </c>
      <c r="AX109" s="14" t="s">
        <v>72</v>
      </c>
      <c r="AY109" s="253" t="s">
        <v>130</v>
      </c>
    </row>
    <row r="110" s="15" customFormat="1">
      <c r="A110" s="15"/>
      <c r="B110" s="254"/>
      <c r="C110" s="255"/>
      <c r="D110" s="234" t="s">
        <v>141</v>
      </c>
      <c r="E110" s="256" t="s">
        <v>19</v>
      </c>
      <c r="F110" s="257" t="s">
        <v>144</v>
      </c>
      <c r="G110" s="255"/>
      <c r="H110" s="258">
        <v>291.89999999999998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141</v>
      </c>
      <c r="AU110" s="264" t="s">
        <v>81</v>
      </c>
      <c r="AV110" s="15" t="s">
        <v>137</v>
      </c>
      <c r="AW110" s="15" t="s">
        <v>33</v>
      </c>
      <c r="AX110" s="15" t="s">
        <v>79</v>
      </c>
      <c r="AY110" s="264" t="s">
        <v>130</v>
      </c>
    </row>
    <row r="111" s="2" customFormat="1" ht="37.8" customHeight="1">
      <c r="A111" s="40"/>
      <c r="B111" s="41"/>
      <c r="C111" s="214" t="s">
        <v>137</v>
      </c>
      <c r="D111" s="214" t="s">
        <v>132</v>
      </c>
      <c r="E111" s="215" t="s">
        <v>542</v>
      </c>
      <c r="F111" s="216" t="s">
        <v>543</v>
      </c>
      <c r="G111" s="217" t="s">
        <v>135</v>
      </c>
      <c r="H111" s="218">
        <v>575.5</v>
      </c>
      <c r="I111" s="219"/>
      <c r="J111" s="220">
        <f>ROUND(I111*H111,2)</f>
        <v>0</v>
      </c>
      <c r="K111" s="216" t="s">
        <v>136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137</v>
      </c>
      <c r="AT111" s="225" t="s">
        <v>132</v>
      </c>
      <c r="AU111" s="225" t="s">
        <v>81</v>
      </c>
      <c r="AY111" s="19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137</v>
      </c>
      <c r="BM111" s="225" t="s">
        <v>544</v>
      </c>
    </row>
    <row r="112" s="2" customFormat="1">
      <c r="A112" s="40"/>
      <c r="B112" s="41"/>
      <c r="C112" s="42"/>
      <c r="D112" s="227" t="s">
        <v>139</v>
      </c>
      <c r="E112" s="42"/>
      <c r="F112" s="228" t="s">
        <v>545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81</v>
      </c>
    </row>
    <row r="113" s="13" customFormat="1">
      <c r="A113" s="13"/>
      <c r="B113" s="232"/>
      <c r="C113" s="233"/>
      <c r="D113" s="234" t="s">
        <v>141</v>
      </c>
      <c r="E113" s="235" t="s">
        <v>19</v>
      </c>
      <c r="F113" s="236" t="s">
        <v>160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141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130</v>
      </c>
    </row>
    <row r="114" s="13" customFormat="1">
      <c r="A114" s="13"/>
      <c r="B114" s="232"/>
      <c r="C114" s="233"/>
      <c r="D114" s="234" t="s">
        <v>141</v>
      </c>
      <c r="E114" s="235" t="s">
        <v>19</v>
      </c>
      <c r="F114" s="236" t="s">
        <v>142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141</v>
      </c>
      <c r="AU114" s="242" t="s">
        <v>81</v>
      </c>
      <c r="AV114" s="13" t="s">
        <v>79</v>
      </c>
      <c r="AW114" s="13" t="s">
        <v>33</v>
      </c>
      <c r="AX114" s="13" t="s">
        <v>72</v>
      </c>
      <c r="AY114" s="242" t="s">
        <v>130</v>
      </c>
    </row>
    <row r="115" s="13" customFormat="1">
      <c r="A115" s="13"/>
      <c r="B115" s="232"/>
      <c r="C115" s="233"/>
      <c r="D115" s="234" t="s">
        <v>141</v>
      </c>
      <c r="E115" s="235" t="s">
        <v>19</v>
      </c>
      <c r="F115" s="236" t="s">
        <v>546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141</v>
      </c>
      <c r="AU115" s="242" t="s">
        <v>81</v>
      </c>
      <c r="AV115" s="13" t="s">
        <v>79</v>
      </c>
      <c r="AW115" s="13" t="s">
        <v>33</v>
      </c>
      <c r="AX115" s="13" t="s">
        <v>72</v>
      </c>
      <c r="AY115" s="242" t="s">
        <v>130</v>
      </c>
    </row>
    <row r="116" s="14" customFormat="1">
      <c r="A116" s="14"/>
      <c r="B116" s="243"/>
      <c r="C116" s="244"/>
      <c r="D116" s="234" t="s">
        <v>141</v>
      </c>
      <c r="E116" s="245" t="s">
        <v>19</v>
      </c>
      <c r="F116" s="246" t="s">
        <v>547</v>
      </c>
      <c r="G116" s="244"/>
      <c r="H116" s="247">
        <v>235.75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141</v>
      </c>
      <c r="AU116" s="253" t="s">
        <v>81</v>
      </c>
      <c r="AV116" s="14" t="s">
        <v>81</v>
      </c>
      <c r="AW116" s="14" t="s">
        <v>33</v>
      </c>
      <c r="AX116" s="14" t="s">
        <v>72</v>
      </c>
      <c r="AY116" s="253" t="s">
        <v>130</v>
      </c>
    </row>
    <row r="117" s="14" customFormat="1">
      <c r="A117" s="14"/>
      <c r="B117" s="243"/>
      <c r="C117" s="244"/>
      <c r="D117" s="234" t="s">
        <v>141</v>
      </c>
      <c r="E117" s="245" t="s">
        <v>19</v>
      </c>
      <c r="F117" s="246" t="s">
        <v>548</v>
      </c>
      <c r="G117" s="244"/>
      <c r="H117" s="247">
        <v>47.850000000000001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141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130</v>
      </c>
    </row>
    <row r="118" s="13" customFormat="1">
      <c r="A118" s="13"/>
      <c r="B118" s="232"/>
      <c r="C118" s="233"/>
      <c r="D118" s="234" t="s">
        <v>141</v>
      </c>
      <c r="E118" s="235" t="s">
        <v>19</v>
      </c>
      <c r="F118" s="236" t="s">
        <v>540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141</v>
      </c>
      <c r="AU118" s="242" t="s">
        <v>81</v>
      </c>
      <c r="AV118" s="13" t="s">
        <v>79</v>
      </c>
      <c r="AW118" s="13" t="s">
        <v>33</v>
      </c>
      <c r="AX118" s="13" t="s">
        <v>72</v>
      </c>
      <c r="AY118" s="242" t="s">
        <v>130</v>
      </c>
    </row>
    <row r="119" s="14" customFormat="1">
      <c r="A119" s="14"/>
      <c r="B119" s="243"/>
      <c r="C119" s="244"/>
      <c r="D119" s="234" t="s">
        <v>141</v>
      </c>
      <c r="E119" s="245" t="s">
        <v>19</v>
      </c>
      <c r="F119" s="246" t="s">
        <v>541</v>
      </c>
      <c r="G119" s="244"/>
      <c r="H119" s="247">
        <v>291.89999999999998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141</v>
      </c>
      <c r="AU119" s="253" t="s">
        <v>81</v>
      </c>
      <c r="AV119" s="14" t="s">
        <v>81</v>
      </c>
      <c r="AW119" s="14" t="s">
        <v>33</v>
      </c>
      <c r="AX119" s="14" t="s">
        <v>72</v>
      </c>
      <c r="AY119" s="253" t="s">
        <v>130</v>
      </c>
    </row>
    <row r="120" s="15" customFormat="1">
      <c r="A120" s="15"/>
      <c r="B120" s="254"/>
      <c r="C120" s="255"/>
      <c r="D120" s="234" t="s">
        <v>141</v>
      </c>
      <c r="E120" s="256" t="s">
        <v>19</v>
      </c>
      <c r="F120" s="257" t="s">
        <v>144</v>
      </c>
      <c r="G120" s="255"/>
      <c r="H120" s="258">
        <v>575.5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141</v>
      </c>
      <c r="AU120" s="264" t="s">
        <v>81</v>
      </c>
      <c r="AV120" s="15" t="s">
        <v>137</v>
      </c>
      <c r="AW120" s="15" t="s">
        <v>33</v>
      </c>
      <c r="AX120" s="15" t="s">
        <v>79</v>
      </c>
      <c r="AY120" s="264" t="s">
        <v>130</v>
      </c>
    </row>
    <row r="121" s="2" customFormat="1" ht="16.5" customHeight="1">
      <c r="A121" s="40"/>
      <c r="B121" s="41"/>
      <c r="C121" s="276" t="s">
        <v>165</v>
      </c>
      <c r="D121" s="276" t="s">
        <v>194</v>
      </c>
      <c r="E121" s="277" t="s">
        <v>549</v>
      </c>
      <c r="F121" s="278" t="s">
        <v>550</v>
      </c>
      <c r="G121" s="279" t="s">
        <v>551</v>
      </c>
      <c r="H121" s="280">
        <v>20.143000000000001</v>
      </c>
      <c r="I121" s="281"/>
      <c r="J121" s="282">
        <f>ROUND(I121*H121,2)</f>
        <v>0</v>
      </c>
      <c r="K121" s="278" t="s">
        <v>136</v>
      </c>
      <c r="L121" s="283"/>
      <c r="M121" s="284" t="s">
        <v>19</v>
      </c>
      <c r="N121" s="285" t="s">
        <v>43</v>
      </c>
      <c r="O121" s="86"/>
      <c r="P121" s="223">
        <f>O121*H121</f>
        <v>0</v>
      </c>
      <c r="Q121" s="223">
        <v>0.001</v>
      </c>
      <c r="R121" s="223">
        <f>Q121*H121</f>
        <v>0.020143000000000001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185</v>
      </c>
      <c r="AT121" s="225" t="s">
        <v>194</v>
      </c>
      <c r="AU121" s="225" t="s">
        <v>81</v>
      </c>
      <c r="AY121" s="19" t="s">
        <v>130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137</v>
      </c>
      <c r="BM121" s="225" t="s">
        <v>552</v>
      </c>
    </row>
    <row r="122" s="14" customFormat="1">
      <c r="A122" s="14"/>
      <c r="B122" s="243"/>
      <c r="C122" s="244"/>
      <c r="D122" s="234" t="s">
        <v>141</v>
      </c>
      <c r="E122" s="244"/>
      <c r="F122" s="246" t="s">
        <v>553</v>
      </c>
      <c r="G122" s="244"/>
      <c r="H122" s="247">
        <v>20.143000000000001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141</v>
      </c>
      <c r="AU122" s="253" t="s">
        <v>81</v>
      </c>
      <c r="AV122" s="14" t="s">
        <v>81</v>
      </c>
      <c r="AW122" s="14" t="s">
        <v>4</v>
      </c>
      <c r="AX122" s="14" t="s">
        <v>79</v>
      </c>
      <c r="AY122" s="253" t="s">
        <v>130</v>
      </c>
    </row>
    <row r="123" s="2" customFormat="1" ht="33" customHeight="1">
      <c r="A123" s="40"/>
      <c r="B123" s="41"/>
      <c r="C123" s="214" t="s">
        <v>172</v>
      </c>
      <c r="D123" s="214" t="s">
        <v>132</v>
      </c>
      <c r="E123" s="215" t="s">
        <v>554</v>
      </c>
      <c r="F123" s="216" t="s">
        <v>555</v>
      </c>
      <c r="G123" s="217" t="s">
        <v>215</v>
      </c>
      <c r="H123" s="218">
        <v>2</v>
      </c>
      <c r="I123" s="219"/>
      <c r="J123" s="220">
        <f>ROUND(I123*H123,2)</f>
        <v>0</v>
      </c>
      <c r="K123" s="216" t="s">
        <v>136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137</v>
      </c>
      <c r="AT123" s="225" t="s">
        <v>132</v>
      </c>
      <c r="AU123" s="225" t="s">
        <v>81</v>
      </c>
      <c r="AY123" s="19" t="s">
        <v>130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137</v>
      </c>
      <c r="BM123" s="225" t="s">
        <v>556</v>
      </c>
    </row>
    <row r="124" s="2" customFormat="1">
      <c r="A124" s="40"/>
      <c r="B124" s="41"/>
      <c r="C124" s="42"/>
      <c r="D124" s="227" t="s">
        <v>139</v>
      </c>
      <c r="E124" s="42"/>
      <c r="F124" s="228" t="s">
        <v>557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139</v>
      </c>
      <c r="AU124" s="19" t="s">
        <v>81</v>
      </c>
    </row>
    <row r="125" s="13" customFormat="1">
      <c r="A125" s="13"/>
      <c r="B125" s="232"/>
      <c r="C125" s="233"/>
      <c r="D125" s="234" t="s">
        <v>141</v>
      </c>
      <c r="E125" s="235" t="s">
        <v>19</v>
      </c>
      <c r="F125" s="236" t="s">
        <v>160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141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130</v>
      </c>
    </row>
    <row r="126" s="13" customFormat="1">
      <c r="A126" s="13"/>
      <c r="B126" s="232"/>
      <c r="C126" s="233"/>
      <c r="D126" s="234" t="s">
        <v>141</v>
      </c>
      <c r="E126" s="235" t="s">
        <v>19</v>
      </c>
      <c r="F126" s="236" t="s">
        <v>142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141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130</v>
      </c>
    </row>
    <row r="127" s="14" customFormat="1">
      <c r="A127" s="14"/>
      <c r="B127" s="243"/>
      <c r="C127" s="244"/>
      <c r="D127" s="234" t="s">
        <v>141</v>
      </c>
      <c r="E127" s="245" t="s">
        <v>19</v>
      </c>
      <c r="F127" s="246" t="s">
        <v>558</v>
      </c>
      <c r="G127" s="244"/>
      <c r="H127" s="247">
        <v>2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141</v>
      </c>
      <c r="AU127" s="253" t="s">
        <v>81</v>
      </c>
      <c r="AV127" s="14" t="s">
        <v>81</v>
      </c>
      <c r="AW127" s="14" t="s">
        <v>33</v>
      </c>
      <c r="AX127" s="14" t="s">
        <v>72</v>
      </c>
      <c r="AY127" s="253" t="s">
        <v>130</v>
      </c>
    </row>
    <row r="128" s="15" customFormat="1">
      <c r="A128" s="15"/>
      <c r="B128" s="254"/>
      <c r="C128" s="255"/>
      <c r="D128" s="234" t="s">
        <v>141</v>
      </c>
      <c r="E128" s="256" t="s">
        <v>19</v>
      </c>
      <c r="F128" s="257" t="s">
        <v>144</v>
      </c>
      <c r="G128" s="255"/>
      <c r="H128" s="258">
        <v>2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141</v>
      </c>
      <c r="AU128" s="264" t="s">
        <v>81</v>
      </c>
      <c r="AV128" s="15" t="s">
        <v>137</v>
      </c>
      <c r="AW128" s="15" t="s">
        <v>33</v>
      </c>
      <c r="AX128" s="15" t="s">
        <v>79</v>
      </c>
      <c r="AY128" s="264" t="s">
        <v>130</v>
      </c>
    </row>
    <row r="129" s="2" customFormat="1" ht="37.8" customHeight="1">
      <c r="A129" s="40"/>
      <c r="B129" s="41"/>
      <c r="C129" s="214" t="s">
        <v>179</v>
      </c>
      <c r="D129" s="214" t="s">
        <v>132</v>
      </c>
      <c r="E129" s="215" t="s">
        <v>559</v>
      </c>
      <c r="F129" s="216" t="s">
        <v>560</v>
      </c>
      <c r="G129" s="217" t="s">
        <v>215</v>
      </c>
      <c r="H129" s="218">
        <v>2</v>
      </c>
      <c r="I129" s="219"/>
      <c r="J129" s="220">
        <f>ROUND(I129*H129,2)</f>
        <v>0</v>
      </c>
      <c r="K129" s="216" t="s">
        <v>136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137</v>
      </c>
      <c r="AT129" s="225" t="s">
        <v>132</v>
      </c>
      <c r="AU129" s="225" t="s">
        <v>81</v>
      </c>
      <c r="AY129" s="19" t="s">
        <v>130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137</v>
      </c>
      <c r="BM129" s="225" t="s">
        <v>561</v>
      </c>
    </row>
    <row r="130" s="2" customFormat="1">
      <c r="A130" s="40"/>
      <c r="B130" s="41"/>
      <c r="C130" s="42"/>
      <c r="D130" s="227" t="s">
        <v>139</v>
      </c>
      <c r="E130" s="42"/>
      <c r="F130" s="228" t="s">
        <v>562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139</v>
      </c>
      <c r="AU130" s="19" t="s">
        <v>81</v>
      </c>
    </row>
    <row r="131" s="13" customFormat="1">
      <c r="A131" s="13"/>
      <c r="B131" s="232"/>
      <c r="C131" s="233"/>
      <c r="D131" s="234" t="s">
        <v>141</v>
      </c>
      <c r="E131" s="235" t="s">
        <v>19</v>
      </c>
      <c r="F131" s="236" t="s">
        <v>160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141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130</v>
      </c>
    </row>
    <row r="132" s="13" customFormat="1">
      <c r="A132" s="13"/>
      <c r="B132" s="232"/>
      <c r="C132" s="233"/>
      <c r="D132" s="234" t="s">
        <v>141</v>
      </c>
      <c r="E132" s="235" t="s">
        <v>19</v>
      </c>
      <c r="F132" s="236" t="s">
        <v>142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141</v>
      </c>
      <c r="AU132" s="242" t="s">
        <v>81</v>
      </c>
      <c r="AV132" s="13" t="s">
        <v>79</v>
      </c>
      <c r="AW132" s="13" t="s">
        <v>33</v>
      </c>
      <c r="AX132" s="13" t="s">
        <v>72</v>
      </c>
      <c r="AY132" s="242" t="s">
        <v>130</v>
      </c>
    </row>
    <row r="133" s="14" customFormat="1">
      <c r="A133" s="14"/>
      <c r="B133" s="243"/>
      <c r="C133" s="244"/>
      <c r="D133" s="234" t="s">
        <v>141</v>
      </c>
      <c r="E133" s="245" t="s">
        <v>19</v>
      </c>
      <c r="F133" s="246" t="s">
        <v>563</v>
      </c>
      <c r="G133" s="244"/>
      <c r="H133" s="247">
        <v>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141</v>
      </c>
      <c r="AU133" s="253" t="s">
        <v>81</v>
      </c>
      <c r="AV133" s="14" t="s">
        <v>81</v>
      </c>
      <c r="AW133" s="14" t="s">
        <v>33</v>
      </c>
      <c r="AX133" s="14" t="s">
        <v>72</v>
      </c>
      <c r="AY133" s="253" t="s">
        <v>130</v>
      </c>
    </row>
    <row r="134" s="15" customFormat="1">
      <c r="A134" s="15"/>
      <c r="B134" s="254"/>
      <c r="C134" s="255"/>
      <c r="D134" s="234" t="s">
        <v>141</v>
      </c>
      <c r="E134" s="256" t="s">
        <v>19</v>
      </c>
      <c r="F134" s="257" t="s">
        <v>144</v>
      </c>
      <c r="G134" s="255"/>
      <c r="H134" s="258">
        <v>2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141</v>
      </c>
      <c r="AU134" s="264" t="s">
        <v>81</v>
      </c>
      <c r="AV134" s="15" t="s">
        <v>137</v>
      </c>
      <c r="AW134" s="15" t="s">
        <v>33</v>
      </c>
      <c r="AX134" s="15" t="s">
        <v>79</v>
      </c>
      <c r="AY134" s="264" t="s">
        <v>130</v>
      </c>
    </row>
    <row r="135" s="2" customFormat="1" ht="33" customHeight="1">
      <c r="A135" s="40"/>
      <c r="B135" s="41"/>
      <c r="C135" s="214" t="s">
        <v>185</v>
      </c>
      <c r="D135" s="214" t="s">
        <v>132</v>
      </c>
      <c r="E135" s="215" t="s">
        <v>564</v>
      </c>
      <c r="F135" s="216" t="s">
        <v>565</v>
      </c>
      <c r="G135" s="217" t="s">
        <v>215</v>
      </c>
      <c r="H135" s="218">
        <v>2</v>
      </c>
      <c r="I135" s="219"/>
      <c r="J135" s="220">
        <f>ROUND(I135*H135,2)</f>
        <v>0</v>
      </c>
      <c r="K135" s="216" t="s">
        <v>136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137</v>
      </c>
      <c r="AT135" s="225" t="s">
        <v>132</v>
      </c>
      <c r="AU135" s="225" t="s">
        <v>81</v>
      </c>
      <c r="AY135" s="19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137</v>
      </c>
      <c r="BM135" s="225" t="s">
        <v>566</v>
      </c>
    </row>
    <row r="136" s="2" customFormat="1">
      <c r="A136" s="40"/>
      <c r="B136" s="41"/>
      <c r="C136" s="42"/>
      <c r="D136" s="227" t="s">
        <v>139</v>
      </c>
      <c r="E136" s="42"/>
      <c r="F136" s="228" t="s">
        <v>567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139</v>
      </c>
      <c r="AU136" s="19" t="s">
        <v>81</v>
      </c>
    </row>
    <row r="137" s="13" customFormat="1">
      <c r="A137" s="13"/>
      <c r="B137" s="232"/>
      <c r="C137" s="233"/>
      <c r="D137" s="234" t="s">
        <v>141</v>
      </c>
      <c r="E137" s="235" t="s">
        <v>19</v>
      </c>
      <c r="F137" s="236" t="s">
        <v>160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141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130</v>
      </c>
    </row>
    <row r="138" s="13" customFormat="1">
      <c r="A138" s="13"/>
      <c r="B138" s="232"/>
      <c r="C138" s="233"/>
      <c r="D138" s="234" t="s">
        <v>141</v>
      </c>
      <c r="E138" s="235" t="s">
        <v>19</v>
      </c>
      <c r="F138" s="236" t="s">
        <v>142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141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130</v>
      </c>
    </row>
    <row r="139" s="14" customFormat="1">
      <c r="A139" s="14"/>
      <c r="B139" s="243"/>
      <c r="C139" s="244"/>
      <c r="D139" s="234" t="s">
        <v>141</v>
      </c>
      <c r="E139" s="245" t="s">
        <v>19</v>
      </c>
      <c r="F139" s="246" t="s">
        <v>563</v>
      </c>
      <c r="G139" s="244"/>
      <c r="H139" s="247">
        <v>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141</v>
      </c>
      <c r="AU139" s="253" t="s">
        <v>81</v>
      </c>
      <c r="AV139" s="14" t="s">
        <v>81</v>
      </c>
      <c r="AW139" s="14" t="s">
        <v>33</v>
      </c>
      <c r="AX139" s="14" t="s">
        <v>72</v>
      </c>
      <c r="AY139" s="253" t="s">
        <v>130</v>
      </c>
    </row>
    <row r="140" s="15" customFormat="1">
      <c r="A140" s="15"/>
      <c r="B140" s="254"/>
      <c r="C140" s="255"/>
      <c r="D140" s="234" t="s">
        <v>141</v>
      </c>
      <c r="E140" s="256" t="s">
        <v>19</v>
      </c>
      <c r="F140" s="257" t="s">
        <v>144</v>
      </c>
      <c r="G140" s="255"/>
      <c r="H140" s="258">
        <v>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141</v>
      </c>
      <c r="AU140" s="264" t="s">
        <v>81</v>
      </c>
      <c r="AV140" s="15" t="s">
        <v>137</v>
      </c>
      <c r="AW140" s="15" t="s">
        <v>33</v>
      </c>
      <c r="AX140" s="15" t="s">
        <v>79</v>
      </c>
      <c r="AY140" s="264" t="s">
        <v>130</v>
      </c>
    </row>
    <row r="141" s="2" customFormat="1" ht="16.5" customHeight="1">
      <c r="A141" s="40"/>
      <c r="B141" s="41"/>
      <c r="C141" s="276" t="s">
        <v>193</v>
      </c>
      <c r="D141" s="276" t="s">
        <v>194</v>
      </c>
      <c r="E141" s="277" t="s">
        <v>568</v>
      </c>
      <c r="F141" s="278" t="s">
        <v>569</v>
      </c>
      <c r="G141" s="279" t="s">
        <v>570</v>
      </c>
      <c r="H141" s="280">
        <v>0.65000000000000002</v>
      </c>
      <c r="I141" s="281"/>
      <c r="J141" s="282">
        <f>ROUND(I141*H141,2)</f>
        <v>0</v>
      </c>
      <c r="K141" s="278" t="s">
        <v>136</v>
      </c>
      <c r="L141" s="283"/>
      <c r="M141" s="284" t="s">
        <v>19</v>
      </c>
      <c r="N141" s="285" t="s">
        <v>43</v>
      </c>
      <c r="O141" s="86"/>
      <c r="P141" s="223">
        <f>O141*H141</f>
        <v>0</v>
      </c>
      <c r="Q141" s="223">
        <v>0.20000000000000001</v>
      </c>
      <c r="R141" s="223">
        <f>Q141*H141</f>
        <v>0.13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185</v>
      </c>
      <c r="AT141" s="225" t="s">
        <v>194</v>
      </c>
      <c r="AU141" s="225" t="s">
        <v>81</v>
      </c>
      <c r="AY141" s="19" t="s">
        <v>130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137</v>
      </c>
      <c r="BM141" s="225" t="s">
        <v>571</v>
      </c>
    </row>
    <row r="142" s="14" customFormat="1">
      <c r="A142" s="14"/>
      <c r="B142" s="243"/>
      <c r="C142" s="244"/>
      <c r="D142" s="234" t="s">
        <v>141</v>
      </c>
      <c r="E142" s="245" t="s">
        <v>19</v>
      </c>
      <c r="F142" s="246" t="s">
        <v>572</v>
      </c>
      <c r="G142" s="244"/>
      <c r="H142" s="247">
        <v>0.65000000000000002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141</v>
      </c>
      <c r="AU142" s="253" t="s">
        <v>81</v>
      </c>
      <c r="AV142" s="14" t="s">
        <v>81</v>
      </c>
      <c r="AW142" s="14" t="s">
        <v>33</v>
      </c>
      <c r="AX142" s="14" t="s">
        <v>79</v>
      </c>
      <c r="AY142" s="253" t="s">
        <v>130</v>
      </c>
    </row>
    <row r="143" s="2" customFormat="1" ht="16.5" customHeight="1">
      <c r="A143" s="40"/>
      <c r="B143" s="41"/>
      <c r="C143" s="276" t="s">
        <v>201</v>
      </c>
      <c r="D143" s="276" t="s">
        <v>194</v>
      </c>
      <c r="E143" s="277" t="s">
        <v>573</v>
      </c>
      <c r="F143" s="278" t="s">
        <v>574</v>
      </c>
      <c r="G143" s="279" t="s">
        <v>570</v>
      </c>
      <c r="H143" s="280">
        <v>0.51000000000000001</v>
      </c>
      <c r="I143" s="281"/>
      <c r="J143" s="282">
        <f>ROUND(I143*H143,2)</f>
        <v>0</v>
      </c>
      <c r="K143" s="278" t="s">
        <v>136</v>
      </c>
      <c r="L143" s="283"/>
      <c r="M143" s="284" t="s">
        <v>19</v>
      </c>
      <c r="N143" s="285" t="s">
        <v>43</v>
      </c>
      <c r="O143" s="86"/>
      <c r="P143" s="223">
        <f>O143*H143</f>
        <v>0</v>
      </c>
      <c r="Q143" s="223">
        <v>0.20999999999999999</v>
      </c>
      <c r="R143" s="223">
        <f>Q143*H143</f>
        <v>0.1071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185</v>
      </c>
      <c r="AT143" s="225" t="s">
        <v>194</v>
      </c>
      <c r="AU143" s="225" t="s">
        <v>81</v>
      </c>
      <c r="AY143" s="19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137</v>
      </c>
      <c r="BM143" s="225" t="s">
        <v>575</v>
      </c>
    </row>
    <row r="144" s="14" customFormat="1">
      <c r="A144" s="14"/>
      <c r="B144" s="243"/>
      <c r="C144" s="244"/>
      <c r="D144" s="234" t="s">
        <v>141</v>
      </c>
      <c r="E144" s="245" t="s">
        <v>19</v>
      </c>
      <c r="F144" s="246" t="s">
        <v>576</v>
      </c>
      <c r="G144" s="244"/>
      <c r="H144" s="247">
        <v>0.51000000000000001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141</v>
      </c>
      <c r="AU144" s="253" t="s">
        <v>81</v>
      </c>
      <c r="AV144" s="14" t="s">
        <v>81</v>
      </c>
      <c r="AW144" s="14" t="s">
        <v>33</v>
      </c>
      <c r="AX144" s="14" t="s">
        <v>79</v>
      </c>
      <c r="AY144" s="253" t="s">
        <v>130</v>
      </c>
    </row>
    <row r="145" s="2" customFormat="1" ht="24.15" customHeight="1">
      <c r="A145" s="40"/>
      <c r="B145" s="41"/>
      <c r="C145" s="276" t="s">
        <v>206</v>
      </c>
      <c r="D145" s="276" t="s">
        <v>194</v>
      </c>
      <c r="E145" s="277" t="s">
        <v>577</v>
      </c>
      <c r="F145" s="278" t="s">
        <v>578</v>
      </c>
      <c r="G145" s="279" t="s">
        <v>135</v>
      </c>
      <c r="H145" s="280">
        <v>7</v>
      </c>
      <c r="I145" s="281"/>
      <c r="J145" s="282">
        <f>ROUND(I145*H145,2)</f>
        <v>0</v>
      </c>
      <c r="K145" s="278" t="s">
        <v>136</v>
      </c>
      <c r="L145" s="283"/>
      <c r="M145" s="284" t="s">
        <v>19</v>
      </c>
      <c r="N145" s="285" t="s">
        <v>43</v>
      </c>
      <c r="O145" s="86"/>
      <c r="P145" s="223">
        <f>O145*H145</f>
        <v>0</v>
      </c>
      <c r="Q145" s="223">
        <v>0.00014999999999999999</v>
      </c>
      <c r="R145" s="223">
        <f>Q145*H145</f>
        <v>0.0010499999999999999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185</v>
      </c>
      <c r="AT145" s="225" t="s">
        <v>194</v>
      </c>
      <c r="AU145" s="225" t="s">
        <v>81</v>
      </c>
      <c r="AY145" s="19" t="s">
        <v>130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137</v>
      </c>
      <c r="BM145" s="225" t="s">
        <v>579</v>
      </c>
    </row>
    <row r="146" s="14" customFormat="1">
      <c r="A146" s="14"/>
      <c r="B146" s="243"/>
      <c r="C146" s="244"/>
      <c r="D146" s="234" t="s">
        <v>141</v>
      </c>
      <c r="E146" s="245" t="s">
        <v>19</v>
      </c>
      <c r="F146" s="246" t="s">
        <v>580</v>
      </c>
      <c r="G146" s="244"/>
      <c r="H146" s="247">
        <v>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141</v>
      </c>
      <c r="AU146" s="253" t="s">
        <v>81</v>
      </c>
      <c r="AV146" s="14" t="s">
        <v>81</v>
      </c>
      <c r="AW146" s="14" t="s">
        <v>33</v>
      </c>
      <c r="AX146" s="14" t="s">
        <v>79</v>
      </c>
      <c r="AY146" s="253" t="s">
        <v>130</v>
      </c>
    </row>
    <row r="147" s="2" customFormat="1" ht="33" customHeight="1">
      <c r="A147" s="40"/>
      <c r="B147" s="41"/>
      <c r="C147" s="214" t="s">
        <v>212</v>
      </c>
      <c r="D147" s="214" t="s">
        <v>132</v>
      </c>
      <c r="E147" s="215" t="s">
        <v>581</v>
      </c>
      <c r="F147" s="216" t="s">
        <v>582</v>
      </c>
      <c r="G147" s="217" t="s">
        <v>215</v>
      </c>
      <c r="H147" s="218">
        <v>2</v>
      </c>
      <c r="I147" s="219"/>
      <c r="J147" s="220">
        <f>ROUND(I147*H147,2)</f>
        <v>0</v>
      </c>
      <c r="K147" s="216" t="s">
        <v>136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137</v>
      </c>
      <c r="AT147" s="225" t="s">
        <v>132</v>
      </c>
      <c r="AU147" s="225" t="s">
        <v>81</v>
      </c>
      <c r="AY147" s="19" t="s">
        <v>130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137</v>
      </c>
      <c r="BM147" s="225" t="s">
        <v>583</v>
      </c>
    </row>
    <row r="148" s="2" customFormat="1">
      <c r="A148" s="40"/>
      <c r="B148" s="41"/>
      <c r="C148" s="42"/>
      <c r="D148" s="227" t="s">
        <v>139</v>
      </c>
      <c r="E148" s="42"/>
      <c r="F148" s="228" t="s">
        <v>584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139</v>
      </c>
      <c r="AU148" s="19" t="s">
        <v>81</v>
      </c>
    </row>
    <row r="149" s="13" customFormat="1">
      <c r="A149" s="13"/>
      <c r="B149" s="232"/>
      <c r="C149" s="233"/>
      <c r="D149" s="234" t="s">
        <v>141</v>
      </c>
      <c r="E149" s="235" t="s">
        <v>19</v>
      </c>
      <c r="F149" s="236" t="s">
        <v>160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141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130</v>
      </c>
    </row>
    <row r="150" s="13" customFormat="1">
      <c r="A150" s="13"/>
      <c r="B150" s="232"/>
      <c r="C150" s="233"/>
      <c r="D150" s="234" t="s">
        <v>141</v>
      </c>
      <c r="E150" s="235" t="s">
        <v>19</v>
      </c>
      <c r="F150" s="236" t="s">
        <v>142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130</v>
      </c>
    </row>
    <row r="151" s="14" customFormat="1">
      <c r="A151" s="14"/>
      <c r="B151" s="243"/>
      <c r="C151" s="244"/>
      <c r="D151" s="234" t="s">
        <v>141</v>
      </c>
      <c r="E151" s="245" t="s">
        <v>19</v>
      </c>
      <c r="F151" s="246" t="s">
        <v>563</v>
      </c>
      <c r="G151" s="244"/>
      <c r="H151" s="247">
        <v>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81</v>
      </c>
      <c r="AV151" s="14" t="s">
        <v>81</v>
      </c>
      <c r="AW151" s="14" t="s">
        <v>33</v>
      </c>
      <c r="AX151" s="14" t="s">
        <v>72</v>
      </c>
      <c r="AY151" s="253" t="s">
        <v>130</v>
      </c>
    </row>
    <row r="152" s="15" customFormat="1">
      <c r="A152" s="15"/>
      <c r="B152" s="254"/>
      <c r="C152" s="255"/>
      <c r="D152" s="234" t="s">
        <v>141</v>
      </c>
      <c r="E152" s="256" t="s">
        <v>19</v>
      </c>
      <c r="F152" s="257" t="s">
        <v>144</v>
      </c>
      <c r="G152" s="255"/>
      <c r="H152" s="258">
        <v>2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141</v>
      </c>
      <c r="AU152" s="264" t="s">
        <v>81</v>
      </c>
      <c r="AV152" s="15" t="s">
        <v>137</v>
      </c>
      <c r="AW152" s="15" t="s">
        <v>33</v>
      </c>
      <c r="AX152" s="15" t="s">
        <v>79</v>
      </c>
      <c r="AY152" s="264" t="s">
        <v>130</v>
      </c>
    </row>
    <row r="153" s="2" customFormat="1" ht="37.8" customHeight="1">
      <c r="A153" s="40"/>
      <c r="B153" s="41"/>
      <c r="C153" s="214" t="s">
        <v>233</v>
      </c>
      <c r="D153" s="214" t="s">
        <v>132</v>
      </c>
      <c r="E153" s="215" t="s">
        <v>585</v>
      </c>
      <c r="F153" s="216" t="s">
        <v>586</v>
      </c>
      <c r="G153" s="217" t="s">
        <v>215</v>
      </c>
      <c r="H153" s="218">
        <v>2</v>
      </c>
      <c r="I153" s="219"/>
      <c r="J153" s="220">
        <f>ROUND(I153*H153,2)</f>
        <v>0</v>
      </c>
      <c r="K153" s="216" t="s">
        <v>136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0.0012800000000000001</v>
      </c>
      <c r="R153" s="223">
        <f>Q153*H153</f>
        <v>0.0025600000000000002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137</v>
      </c>
      <c r="AT153" s="225" t="s">
        <v>132</v>
      </c>
      <c r="AU153" s="225" t="s">
        <v>81</v>
      </c>
      <c r="AY153" s="19" t="s">
        <v>130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137</v>
      </c>
      <c r="BM153" s="225" t="s">
        <v>587</v>
      </c>
    </row>
    <row r="154" s="2" customFormat="1">
      <c r="A154" s="40"/>
      <c r="B154" s="41"/>
      <c r="C154" s="42"/>
      <c r="D154" s="227" t="s">
        <v>139</v>
      </c>
      <c r="E154" s="42"/>
      <c r="F154" s="228" t="s">
        <v>588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139</v>
      </c>
      <c r="AU154" s="19" t="s">
        <v>81</v>
      </c>
    </row>
    <row r="155" s="13" customFormat="1">
      <c r="A155" s="13"/>
      <c r="B155" s="232"/>
      <c r="C155" s="233"/>
      <c r="D155" s="234" t="s">
        <v>141</v>
      </c>
      <c r="E155" s="235" t="s">
        <v>19</v>
      </c>
      <c r="F155" s="236" t="s">
        <v>160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141</v>
      </c>
      <c r="AU155" s="242" t="s">
        <v>81</v>
      </c>
      <c r="AV155" s="13" t="s">
        <v>79</v>
      </c>
      <c r="AW155" s="13" t="s">
        <v>33</v>
      </c>
      <c r="AX155" s="13" t="s">
        <v>72</v>
      </c>
      <c r="AY155" s="242" t="s">
        <v>130</v>
      </c>
    </row>
    <row r="156" s="13" customFormat="1">
      <c r="A156" s="13"/>
      <c r="B156" s="232"/>
      <c r="C156" s="233"/>
      <c r="D156" s="234" t="s">
        <v>141</v>
      </c>
      <c r="E156" s="235" t="s">
        <v>19</v>
      </c>
      <c r="F156" s="236" t="s">
        <v>142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141</v>
      </c>
      <c r="AU156" s="242" t="s">
        <v>81</v>
      </c>
      <c r="AV156" s="13" t="s">
        <v>79</v>
      </c>
      <c r="AW156" s="13" t="s">
        <v>33</v>
      </c>
      <c r="AX156" s="13" t="s">
        <v>72</v>
      </c>
      <c r="AY156" s="242" t="s">
        <v>130</v>
      </c>
    </row>
    <row r="157" s="14" customFormat="1">
      <c r="A157" s="14"/>
      <c r="B157" s="243"/>
      <c r="C157" s="244"/>
      <c r="D157" s="234" t="s">
        <v>141</v>
      </c>
      <c r="E157" s="245" t="s">
        <v>19</v>
      </c>
      <c r="F157" s="246" t="s">
        <v>563</v>
      </c>
      <c r="G157" s="244"/>
      <c r="H157" s="247">
        <v>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141</v>
      </c>
      <c r="AU157" s="253" t="s">
        <v>81</v>
      </c>
      <c r="AV157" s="14" t="s">
        <v>81</v>
      </c>
      <c r="AW157" s="14" t="s">
        <v>33</v>
      </c>
      <c r="AX157" s="14" t="s">
        <v>72</v>
      </c>
      <c r="AY157" s="253" t="s">
        <v>130</v>
      </c>
    </row>
    <row r="158" s="15" customFormat="1">
      <c r="A158" s="15"/>
      <c r="B158" s="254"/>
      <c r="C158" s="255"/>
      <c r="D158" s="234" t="s">
        <v>141</v>
      </c>
      <c r="E158" s="256" t="s">
        <v>19</v>
      </c>
      <c r="F158" s="257" t="s">
        <v>144</v>
      </c>
      <c r="G158" s="255"/>
      <c r="H158" s="258">
        <v>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141</v>
      </c>
      <c r="AU158" s="264" t="s">
        <v>81</v>
      </c>
      <c r="AV158" s="15" t="s">
        <v>137</v>
      </c>
      <c r="AW158" s="15" t="s">
        <v>33</v>
      </c>
      <c r="AX158" s="15" t="s">
        <v>79</v>
      </c>
      <c r="AY158" s="264" t="s">
        <v>130</v>
      </c>
    </row>
    <row r="159" s="2" customFormat="1" ht="24.15" customHeight="1">
      <c r="A159" s="40"/>
      <c r="B159" s="41"/>
      <c r="C159" s="214" t="s">
        <v>237</v>
      </c>
      <c r="D159" s="214" t="s">
        <v>132</v>
      </c>
      <c r="E159" s="215" t="s">
        <v>589</v>
      </c>
      <c r="F159" s="216" t="s">
        <v>590</v>
      </c>
      <c r="G159" s="217" t="s">
        <v>215</v>
      </c>
      <c r="H159" s="218">
        <v>2</v>
      </c>
      <c r="I159" s="219"/>
      <c r="J159" s="220">
        <f>ROUND(I159*H159,2)</f>
        <v>0</v>
      </c>
      <c r="K159" s="216" t="s">
        <v>136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137</v>
      </c>
      <c r="AT159" s="225" t="s">
        <v>132</v>
      </c>
      <c r="AU159" s="225" t="s">
        <v>81</v>
      </c>
      <c r="AY159" s="19" t="s">
        <v>130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137</v>
      </c>
      <c r="BM159" s="225" t="s">
        <v>591</v>
      </c>
    </row>
    <row r="160" s="2" customFormat="1">
      <c r="A160" s="40"/>
      <c r="B160" s="41"/>
      <c r="C160" s="42"/>
      <c r="D160" s="227" t="s">
        <v>139</v>
      </c>
      <c r="E160" s="42"/>
      <c r="F160" s="228" t="s">
        <v>592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139</v>
      </c>
      <c r="AU160" s="19" t="s">
        <v>81</v>
      </c>
    </row>
    <row r="161" s="13" customFormat="1">
      <c r="A161" s="13"/>
      <c r="B161" s="232"/>
      <c r="C161" s="233"/>
      <c r="D161" s="234" t="s">
        <v>141</v>
      </c>
      <c r="E161" s="235" t="s">
        <v>19</v>
      </c>
      <c r="F161" s="236" t="s">
        <v>160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81</v>
      </c>
      <c r="AV161" s="13" t="s">
        <v>79</v>
      </c>
      <c r="AW161" s="13" t="s">
        <v>33</v>
      </c>
      <c r="AX161" s="13" t="s">
        <v>72</v>
      </c>
      <c r="AY161" s="242" t="s">
        <v>130</v>
      </c>
    </row>
    <row r="162" s="13" customFormat="1">
      <c r="A162" s="13"/>
      <c r="B162" s="232"/>
      <c r="C162" s="233"/>
      <c r="D162" s="234" t="s">
        <v>141</v>
      </c>
      <c r="E162" s="235" t="s">
        <v>19</v>
      </c>
      <c r="F162" s="236" t="s">
        <v>142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81</v>
      </c>
      <c r="AV162" s="13" t="s">
        <v>79</v>
      </c>
      <c r="AW162" s="13" t="s">
        <v>33</v>
      </c>
      <c r="AX162" s="13" t="s">
        <v>72</v>
      </c>
      <c r="AY162" s="242" t="s">
        <v>130</v>
      </c>
    </row>
    <row r="163" s="14" customFormat="1">
      <c r="A163" s="14"/>
      <c r="B163" s="243"/>
      <c r="C163" s="244"/>
      <c r="D163" s="234" t="s">
        <v>141</v>
      </c>
      <c r="E163" s="245" t="s">
        <v>19</v>
      </c>
      <c r="F163" s="246" t="s">
        <v>563</v>
      </c>
      <c r="G163" s="244"/>
      <c r="H163" s="247">
        <v>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141</v>
      </c>
      <c r="AU163" s="253" t="s">
        <v>81</v>
      </c>
      <c r="AV163" s="14" t="s">
        <v>81</v>
      </c>
      <c r="AW163" s="14" t="s">
        <v>33</v>
      </c>
      <c r="AX163" s="14" t="s">
        <v>72</v>
      </c>
      <c r="AY163" s="253" t="s">
        <v>130</v>
      </c>
    </row>
    <row r="164" s="15" customFormat="1">
      <c r="A164" s="15"/>
      <c r="B164" s="254"/>
      <c r="C164" s="255"/>
      <c r="D164" s="234" t="s">
        <v>141</v>
      </c>
      <c r="E164" s="256" t="s">
        <v>19</v>
      </c>
      <c r="F164" s="257" t="s">
        <v>144</v>
      </c>
      <c r="G164" s="255"/>
      <c r="H164" s="258">
        <v>2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141</v>
      </c>
      <c r="AU164" s="264" t="s">
        <v>81</v>
      </c>
      <c r="AV164" s="15" t="s">
        <v>137</v>
      </c>
      <c r="AW164" s="15" t="s">
        <v>33</v>
      </c>
      <c r="AX164" s="15" t="s">
        <v>79</v>
      </c>
      <c r="AY164" s="264" t="s">
        <v>130</v>
      </c>
    </row>
    <row r="165" s="2" customFormat="1" ht="24.15" customHeight="1">
      <c r="A165" s="40"/>
      <c r="B165" s="41"/>
      <c r="C165" s="214" t="s">
        <v>8</v>
      </c>
      <c r="D165" s="214" t="s">
        <v>132</v>
      </c>
      <c r="E165" s="215" t="s">
        <v>593</v>
      </c>
      <c r="F165" s="216" t="s">
        <v>594</v>
      </c>
      <c r="G165" s="217" t="s">
        <v>135</v>
      </c>
      <c r="H165" s="218">
        <v>1.0049999999999999</v>
      </c>
      <c r="I165" s="219"/>
      <c r="J165" s="220">
        <f>ROUND(I165*H165,2)</f>
        <v>0</v>
      </c>
      <c r="K165" s="216" t="s">
        <v>136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137</v>
      </c>
      <c r="AT165" s="225" t="s">
        <v>132</v>
      </c>
      <c r="AU165" s="225" t="s">
        <v>81</v>
      </c>
      <c r="AY165" s="19" t="s">
        <v>130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137</v>
      </c>
      <c r="BM165" s="225" t="s">
        <v>595</v>
      </c>
    </row>
    <row r="166" s="2" customFormat="1">
      <c r="A166" s="40"/>
      <c r="B166" s="41"/>
      <c r="C166" s="42"/>
      <c r="D166" s="227" t="s">
        <v>139</v>
      </c>
      <c r="E166" s="42"/>
      <c r="F166" s="228" t="s">
        <v>596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139</v>
      </c>
      <c r="AU166" s="19" t="s">
        <v>81</v>
      </c>
    </row>
    <row r="167" s="13" customFormat="1">
      <c r="A167" s="13"/>
      <c r="B167" s="232"/>
      <c r="C167" s="233"/>
      <c r="D167" s="234" t="s">
        <v>141</v>
      </c>
      <c r="E167" s="235" t="s">
        <v>19</v>
      </c>
      <c r="F167" s="236" t="s">
        <v>160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141</v>
      </c>
      <c r="AU167" s="242" t="s">
        <v>81</v>
      </c>
      <c r="AV167" s="13" t="s">
        <v>79</v>
      </c>
      <c r="AW167" s="13" t="s">
        <v>33</v>
      </c>
      <c r="AX167" s="13" t="s">
        <v>72</v>
      </c>
      <c r="AY167" s="242" t="s">
        <v>130</v>
      </c>
    </row>
    <row r="168" s="13" customFormat="1">
      <c r="A168" s="13"/>
      <c r="B168" s="232"/>
      <c r="C168" s="233"/>
      <c r="D168" s="234" t="s">
        <v>141</v>
      </c>
      <c r="E168" s="235" t="s">
        <v>19</v>
      </c>
      <c r="F168" s="236" t="s">
        <v>142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141</v>
      </c>
      <c r="AU168" s="242" t="s">
        <v>81</v>
      </c>
      <c r="AV168" s="13" t="s">
        <v>79</v>
      </c>
      <c r="AW168" s="13" t="s">
        <v>33</v>
      </c>
      <c r="AX168" s="13" t="s">
        <v>72</v>
      </c>
      <c r="AY168" s="242" t="s">
        <v>130</v>
      </c>
    </row>
    <row r="169" s="14" customFormat="1">
      <c r="A169" s="14"/>
      <c r="B169" s="243"/>
      <c r="C169" s="244"/>
      <c r="D169" s="234" t="s">
        <v>141</v>
      </c>
      <c r="E169" s="245" t="s">
        <v>19</v>
      </c>
      <c r="F169" s="246" t="s">
        <v>597</v>
      </c>
      <c r="G169" s="244"/>
      <c r="H169" s="247">
        <v>1.0049999999999999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141</v>
      </c>
      <c r="AU169" s="253" t="s">
        <v>81</v>
      </c>
      <c r="AV169" s="14" t="s">
        <v>81</v>
      </c>
      <c r="AW169" s="14" t="s">
        <v>33</v>
      </c>
      <c r="AX169" s="14" t="s">
        <v>72</v>
      </c>
      <c r="AY169" s="253" t="s">
        <v>130</v>
      </c>
    </row>
    <row r="170" s="15" customFormat="1">
      <c r="A170" s="15"/>
      <c r="B170" s="254"/>
      <c r="C170" s="255"/>
      <c r="D170" s="234" t="s">
        <v>141</v>
      </c>
      <c r="E170" s="256" t="s">
        <v>19</v>
      </c>
      <c r="F170" s="257" t="s">
        <v>144</v>
      </c>
      <c r="G170" s="255"/>
      <c r="H170" s="258">
        <v>1.0049999999999999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141</v>
      </c>
      <c r="AU170" s="264" t="s">
        <v>81</v>
      </c>
      <c r="AV170" s="15" t="s">
        <v>137</v>
      </c>
      <c r="AW170" s="15" t="s">
        <v>33</v>
      </c>
      <c r="AX170" s="15" t="s">
        <v>79</v>
      </c>
      <c r="AY170" s="264" t="s">
        <v>130</v>
      </c>
    </row>
    <row r="171" s="2" customFormat="1" ht="16.5" customHeight="1">
      <c r="A171" s="40"/>
      <c r="B171" s="41"/>
      <c r="C171" s="276" t="s">
        <v>244</v>
      </c>
      <c r="D171" s="276" t="s">
        <v>194</v>
      </c>
      <c r="E171" s="277" t="s">
        <v>568</v>
      </c>
      <c r="F171" s="278" t="s">
        <v>569</v>
      </c>
      <c r="G171" s="279" t="s">
        <v>570</v>
      </c>
      <c r="H171" s="280">
        <v>0.104</v>
      </c>
      <c r="I171" s="281"/>
      <c r="J171" s="282">
        <f>ROUND(I171*H171,2)</f>
        <v>0</v>
      </c>
      <c r="K171" s="278" t="s">
        <v>136</v>
      </c>
      <c r="L171" s="283"/>
      <c r="M171" s="284" t="s">
        <v>19</v>
      </c>
      <c r="N171" s="285" t="s">
        <v>43</v>
      </c>
      <c r="O171" s="86"/>
      <c r="P171" s="223">
        <f>O171*H171</f>
        <v>0</v>
      </c>
      <c r="Q171" s="223">
        <v>0.20000000000000001</v>
      </c>
      <c r="R171" s="223">
        <f>Q171*H171</f>
        <v>0.020799999999999999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185</v>
      </c>
      <c r="AT171" s="225" t="s">
        <v>194</v>
      </c>
      <c r="AU171" s="225" t="s">
        <v>81</v>
      </c>
      <c r="AY171" s="19" t="s">
        <v>130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137</v>
      </c>
      <c r="BM171" s="225" t="s">
        <v>598</v>
      </c>
    </row>
    <row r="172" s="14" customFormat="1">
      <c r="A172" s="14"/>
      <c r="B172" s="243"/>
      <c r="C172" s="244"/>
      <c r="D172" s="234" t="s">
        <v>141</v>
      </c>
      <c r="E172" s="244"/>
      <c r="F172" s="246" t="s">
        <v>599</v>
      </c>
      <c r="G172" s="244"/>
      <c r="H172" s="247">
        <v>0.104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141</v>
      </c>
      <c r="AU172" s="253" t="s">
        <v>81</v>
      </c>
      <c r="AV172" s="14" t="s">
        <v>81</v>
      </c>
      <c r="AW172" s="14" t="s">
        <v>4</v>
      </c>
      <c r="AX172" s="14" t="s">
        <v>79</v>
      </c>
      <c r="AY172" s="253" t="s">
        <v>130</v>
      </c>
    </row>
    <row r="173" s="12" customFormat="1" ht="22.8" customHeight="1">
      <c r="A173" s="12"/>
      <c r="B173" s="198"/>
      <c r="C173" s="199"/>
      <c r="D173" s="200" t="s">
        <v>71</v>
      </c>
      <c r="E173" s="212" t="s">
        <v>517</v>
      </c>
      <c r="F173" s="212" t="s">
        <v>518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SUM(P174:P175)</f>
        <v>0</v>
      </c>
      <c r="Q173" s="206"/>
      <c r="R173" s="207">
        <f>SUM(R174:R175)</f>
        <v>0</v>
      </c>
      <c r="S173" s="206"/>
      <c r="T173" s="208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79</v>
      </c>
      <c r="AT173" s="210" t="s">
        <v>71</v>
      </c>
      <c r="AU173" s="210" t="s">
        <v>79</v>
      </c>
      <c r="AY173" s="209" t="s">
        <v>130</v>
      </c>
      <c r="BK173" s="211">
        <f>SUM(BK174:BK175)</f>
        <v>0</v>
      </c>
    </row>
    <row r="174" s="2" customFormat="1" ht="24.15" customHeight="1">
      <c r="A174" s="40"/>
      <c r="B174" s="41"/>
      <c r="C174" s="214" t="s">
        <v>248</v>
      </c>
      <c r="D174" s="214" t="s">
        <v>132</v>
      </c>
      <c r="E174" s="215" t="s">
        <v>600</v>
      </c>
      <c r="F174" s="216" t="s">
        <v>601</v>
      </c>
      <c r="G174" s="217" t="s">
        <v>197</v>
      </c>
      <c r="H174" s="218">
        <v>0.28199999999999997</v>
      </c>
      <c r="I174" s="219"/>
      <c r="J174" s="220">
        <f>ROUND(I174*H174,2)</f>
        <v>0</v>
      </c>
      <c r="K174" s="216" t="s">
        <v>136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137</v>
      </c>
      <c r="AT174" s="225" t="s">
        <v>132</v>
      </c>
      <c r="AU174" s="225" t="s">
        <v>81</v>
      </c>
      <c r="AY174" s="19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137</v>
      </c>
      <c r="BM174" s="225" t="s">
        <v>602</v>
      </c>
    </row>
    <row r="175" s="2" customFormat="1">
      <c r="A175" s="40"/>
      <c r="B175" s="41"/>
      <c r="C175" s="42"/>
      <c r="D175" s="227" t="s">
        <v>139</v>
      </c>
      <c r="E175" s="42"/>
      <c r="F175" s="228" t="s">
        <v>603</v>
      </c>
      <c r="G175" s="42"/>
      <c r="H175" s="42"/>
      <c r="I175" s="229"/>
      <c r="J175" s="42"/>
      <c r="K175" s="42"/>
      <c r="L175" s="46"/>
      <c r="M175" s="290"/>
      <c r="N175" s="291"/>
      <c r="O175" s="292"/>
      <c r="P175" s="292"/>
      <c r="Q175" s="292"/>
      <c r="R175" s="292"/>
      <c r="S175" s="292"/>
      <c r="T175" s="293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139</v>
      </c>
      <c r="AU175" s="19" t="s">
        <v>81</v>
      </c>
    </row>
    <row r="176" s="2" customFormat="1" ht="6.96" customHeight="1">
      <c r="A176" s="40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46"/>
      <c r="M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</sheetData>
  <sheetProtection sheet="1" autoFilter="0" formatColumns="0" formatRows="0" objects="1" scenarios="1" spinCount="100000" saltValue="aOBvD11dc+p3Uzc/xjrSLEbAYH+HR6jhNwiNcpOovnjhK2IlDehJelQJeeQcLs4qIeIIzIoMoHmXk94cECq/bQ==" hashValue="CJL+hZKyZPAd6iMN6izyM9nrrYTBYcxkjq+/32u4dovPDaVoKhD0mB3PL/pxp/ZOKh0C2x+DfDQyz2ySwGTxhw==" algorithmName="SHA-512" password="EE7F"/>
  <autoFilter ref="C87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1/112201111"/>
    <hyperlink ref="F99" r:id="rId2" display="https://podminky.urs.cz/item/CS_URS_2023_01/119005151"/>
    <hyperlink ref="F105" r:id="rId3" display="https://podminky.urs.cz/item/CS_URS_2023_01/181351003"/>
    <hyperlink ref="F112" r:id="rId4" display="https://podminky.urs.cz/item/CS_URS_2023_01/181411141"/>
    <hyperlink ref="F124" r:id="rId5" display="https://podminky.urs.cz/item/CS_URS_2023_01/183151113"/>
    <hyperlink ref="F130" r:id="rId6" display="https://podminky.urs.cz/item/CS_URS_2023_01/184102116"/>
    <hyperlink ref="F136" r:id="rId7" display="https://podminky.urs.cz/item/CS_URS_2023_01/184215413"/>
    <hyperlink ref="F148" r:id="rId8" display="https://podminky.urs.cz/item/CS_URS_2023_01/184401111"/>
    <hyperlink ref="F154" r:id="rId9" display="https://podminky.urs.cz/item/CS_URS_2023_01/184502114"/>
    <hyperlink ref="F160" r:id="rId10" display="https://podminky.urs.cz/item/CS_URS_2023_01/184801121"/>
    <hyperlink ref="F166" r:id="rId11" display="https://podminky.urs.cz/item/CS_URS_2023_01/184911421"/>
    <hyperlink ref="F175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604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21. 5. 2023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37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ROUND((SUM(BE89:BE202)),  2)</f>
        <v>0</v>
      </c>
      <c r="G33" s="40"/>
      <c r="H33" s="40"/>
      <c r="I33" s="159">
        <v>0.20999999999999999</v>
      </c>
      <c r="J33" s="158">
        <f>ROUND(((SUM(BE89:BE202))*I33),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ROUND((SUM(BF89:BF202)),  2)</f>
        <v>0</v>
      </c>
      <c r="G34" s="40"/>
      <c r="H34" s="40"/>
      <c r="I34" s="159">
        <v>0.14999999999999999</v>
      </c>
      <c r="J34" s="158">
        <f>ROUND(((SUM(BF89:BF202))*I34),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ROUND((SUM(BG89:BG202)),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ROUND((SUM(BH89:BH202)),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ROUND((SUM(BI89:BI202)),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Město Dobříš - Rekonstukce ul. Husova_(B)_neuznatelné náklady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Veřejné osvětlení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Dobříš</v>
      </c>
      <c r="G52" s="42"/>
      <c r="H52" s="42"/>
      <c r="I52" s="34" t="s">
        <v>23</v>
      </c>
      <c r="J52" s="74" t="str">
        <f>IF(J12="","",J12)</f>
        <v>21. 5. 2023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Dobříš</v>
      </c>
      <c r="G54" s="42"/>
      <c r="H54" s="42"/>
      <c r="I54" s="34" t="s">
        <v>31</v>
      </c>
      <c r="J54" s="38" t="str">
        <f>E21</f>
        <v>DOPAS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L. Štuller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108</v>
      </c>
      <c r="D57" s="173"/>
      <c r="E57" s="173"/>
      <c r="F57" s="173"/>
      <c r="G57" s="173"/>
      <c r="H57" s="173"/>
      <c r="I57" s="173"/>
      <c r="J57" s="174" t="s">
        <v>109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76"/>
      <c r="C60" s="177"/>
      <c r="D60" s="178" t="s">
        <v>605</v>
      </c>
      <c r="E60" s="179"/>
      <c r="F60" s="179"/>
      <c r="G60" s="179"/>
      <c r="H60" s="179"/>
      <c r="I60" s="179"/>
      <c r="J60" s="180">
        <f>J90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606</v>
      </c>
      <c r="E61" s="184"/>
      <c r="F61" s="184"/>
      <c r="G61" s="184"/>
      <c r="H61" s="184"/>
      <c r="I61" s="184"/>
      <c r="J61" s="185">
        <f>J91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2"/>
      <c r="C62" s="127"/>
      <c r="D62" s="183" t="s">
        <v>607</v>
      </c>
      <c r="E62" s="184"/>
      <c r="F62" s="184"/>
      <c r="G62" s="184"/>
      <c r="H62" s="184"/>
      <c r="I62" s="184"/>
      <c r="J62" s="185">
        <f>J92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27"/>
      <c r="D63" s="183" t="s">
        <v>608</v>
      </c>
      <c r="E63" s="184"/>
      <c r="F63" s="184"/>
      <c r="G63" s="184"/>
      <c r="H63" s="184"/>
      <c r="I63" s="184"/>
      <c r="J63" s="185">
        <f>J110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27"/>
      <c r="D64" s="183" t="s">
        <v>609</v>
      </c>
      <c r="E64" s="184"/>
      <c r="F64" s="184"/>
      <c r="G64" s="184"/>
      <c r="H64" s="184"/>
      <c r="I64" s="184"/>
      <c r="J64" s="185">
        <f>J122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2"/>
      <c r="C65" s="127"/>
      <c r="D65" s="183" t="s">
        <v>610</v>
      </c>
      <c r="E65" s="184"/>
      <c r="F65" s="184"/>
      <c r="G65" s="184"/>
      <c r="H65" s="184"/>
      <c r="I65" s="184"/>
      <c r="J65" s="185">
        <f>J142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611</v>
      </c>
      <c r="E66" s="184"/>
      <c r="F66" s="184"/>
      <c r="G66" s="184"/>
      <c r="H66" s="184"/>
      <c r="I66" s="184"/>
      <c r="J66" s="185">
        <f>J148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612</v>
      </c>
      <c r="E67" s="184"/>
      <c r="F67" s="184"/>
      <c r="G67" s="184"/>
      <c r="H67" s="184"/>
      <c r="I67" s="184"/>
      <c r="J67" s="185">
        <f>J157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613</v>
      </c>
      <c r="E68" s="184"/>
      <c r="F68" s="184"/>
      <c r="G68" s="184"/>
      <c r="H68" s="184"/>
      <c r="I68" s="184"/>
      <c r="J68" s="185">
        <f>J158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614</v>
      </c>
      <c r="E69" s="184"/>
      <c r="F69" s="184"/>
      <c r="G69" s="184"/>
      <c r="H69" s="184"/>
      <c r="I69" s="184"/>
      <c r="J69" s="185">
        <f>J183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115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Město Dobříš - Rekonstukce ul. Husova_(B)_neuznatelné náklady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401 - Veřejné osvětlení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Dobříš</v>
      </c>
      <c r="G83" s="42"/>
      <c r="H83" s="42"/>
      <c r="I83" s="34" t="s">
        <v>23</v>
      </c>
      <c r="J83" s="74" t="str">
        <f>IF(J12="","",J12)</f>
        <v>21. 5. 2023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Město Dobříš</v>
      </c>
      <c r="G85" s="42"/>
      <c r="H85" s="42"/>
      <c r="I85" s="34" t="s">
        <v>31</v>
      </c>
      <c r="J85" s="38" t="str">
        <f>E21</f>
        <v>DOPAS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L. Štuller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116</v>
      </c>
      <c r="D88" s="190" t="s">
        <v>57</v>
      </c>
      <c r="E88" s="190" t="s">
        <v>53</v>
      </c>
      <c r="F88" s="190" t="s">
        <v>54</v>
      </c>
      <c r="G88" s="190" t="s">
        <v>117</v>
      </c>
      <c r="H88" s="190" t="s">
        <v>118</v>
      </c>
      <c r="I88" s="190" t="s">
        <v>119</v>
      </c>
      <c r="J88" s="190" t="s">
        <v>109</v>
      </c>
      <c r="K88" s="191" t="s">
        <v>120</v>
      </c>
      <c r="L88" s="192"/>
      <c r="M88" s="94" t="s">
        <v>19</v>
      </c>
      <c r="N88" s="95" t="s">
        <v>42</v>
      </c>
      <c r="O88" s="95" t="s">
        <v>121</v>
      </c>
      <c r="P88" s="95" t="s">
        <v>122</v>
      </c>
      <c r="Q88" s="95" t="s">
        <v>123</v>
      </c>
      <c r="R88" s="95" t="s">
        <v>124</v>
      </c>
      <c r="S88" s="95" t="s">
        <v>125</v>
      </c>
      <c r="T88" s="96" t="s">
        <v>126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127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110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194</v>
      </c>
      <c r="F90" s="201" t="s">
        <v>615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P91+P157</f>
        <v>0</v>
      </c>
      <c r="Q90" s="206"/>
      <c r="R90" s="207">
        <f>R91+R157</f>
        <v>0</v>
      </c>
      <c r="S90" s="206"/>
      <c r="T90" s="208">
        <f>T91+T157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150</v>
      </c>
      <c r="AT90" s="210" t="s">
        <v>71</v>
      </c>
      <c r="AU90" s="210" t="s">
        <v>72</v>
      </c>
      <c r="AY90" s="209" t="s">
        <v>130</v>
      </c>
      <c r="BK90" s="211">
        <f>BK91+BK157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616</v>
      </c>
      <c r="F91" s="212" t="s">
        <v>617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P92+P110+P122+P142+P148</f>
        <v>0</v>
      </c>
      <c r="Q91" s="206"/>
      <c r="R91" s="207">
        <f>R92+R110+R122+R142+R148</f>
        <v>0</v>
      </c>
      <c r="S91" s="206"/>
      <c r="T91" s="208">
        <f>T92+T110+T122+T142+T148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150</v>
      </c>
      <c r="AT91" s="210" t="s">
        <v>71</v>
      </c>
      <c r="AU91" s="210" t="s">
        <v>79</v>
      </c>
      <c r="AY91" s="209" t="s">
        <v>130</v>
      </c>
      <c r="BK91" s="211">
        <f>BK92+BK110+BK122+BK142+BK148</f>
        <v>0</v>
      </c>
    </row>
    <row r="92" s="12" customFormat="1" ht="20.88" customHeight="1">
      <c r="A92" s="12"/>
      <c r="B92" s="198"/>
      <c r="C92" s="199"/>
      <c r="D92" s="200" t="s">
        <v>71</v>
      </c>
      <c r="E92" s="212" t="s">
        <v>618</v>
      </c>
      <c r="F92" s="212" t="s">
        <v>617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SUM(P93:P109)</f>
        <v>0</v>
      </c>
      <c r="Q92" s="206"/>
      <c r="R92" s="207">
        <f>SUM(R93:R109)</f>
        <v>0</v>
      </c>
      <c r="S92" s="206"/>
      <c r="T92" s="208">
        <f>SUM(T93:T109)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150</v>
      </c>
      <c r="AT92" s="210" t="s">
        <v>71</v>
      </c>
      <c r="AU92" s="210" t="s">
        <v>81</v>
      </c>
      <c r="AY92" s="209" t="s">
        <v>130</v>
      </c>
      <c r="BK92" s="211">
        <f>SUM(BK93:BK109)</f>
        <v>0</v>
      </c>
    </row>
    <row r="93" s="2" customFormat="1" ht="21.75" customHeight="1">
      <c r="A93" s="40"/>
      <c r="B93" s="41"/>
      <c r="C93" s="214" t="s">
        <v>79</v>
      </c>
      <c r="D93" s="214" t="s">
        <v>132</v>
      </c>
      <c r="E93" s="215" t="s">
        <v>619</v>
      </c>
      <c r="F93" s="216" t="s">
        <v>620</v>
      </c>
      <c r="G93" s="217" t="s">
        <v>188</v>
      </c>
      <c r="H93" s="218">
        <v>410</v>
      </c>
      <c r="I93" s="219"/>
      <c r="J93" s="220">
        <f>ROUND(I93*H93,2)</f>
        <v>0</v>
      </c>
      <c r="K93" s="216" t="s">
        <v>272</v>
      </c>
      <c r="L93" s="46"/>
      <c r="M93" s="221" t="s">
        <v>19</v>
      </c>
      <c r="N93" s="222" t="s">
        <v>43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621</v>
      </c>
      <c r="AT93" s="225" t="s">
        <v>132</v>
      </c>
      <c r="AU93" s="225" t="s">
        <v>150</v>
      </c>
      <c r="AY93" s="19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621</v>
      </c>
      <c r="BM93" s="225" t="s">
        <v>622</v>
      </c>
    </row>
    <row r="94" s="2" customFormat="1" ht="16.5" customHeight="1">
      <c r="A94" s="40"/>
      <c r="B94" s="41"/>
      <c r="C94" s="214" t="s">
        <v>81</v>
      </c>
      <c r="D94" s="214" t="s">
        <v>132</v>
      </c>
      <c r="E94" s="215" t="s">
        <v>623</v>
      </c>
      <c r="F94" s="216" t="s">
        <v>624</v>
      </c>
      <c r="G94" s="217" t="s">
        <v>188</v>
      </c>
      <c r="H94" s="218">
        <v>180</v>
      </c>
      <c r="I94" s="219"/>
      <c r="J94" s="220">
        <f>ROUND(I94*H94,2)</f>
        <v>0</v>
      </c>
      <c r="K94" s="216" t="s">
        <v>272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621</v>
      </c>
      <c r="AT94" s="225" t="s">
        <v>132</v>
      </c>
      <c r="AU94" s="225" t="s">
        <v>150</v>
      </c>
      <c r="AY94" s="19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621</v>
      </c>
      <c r="BM94" s="225" t="s">
        <v>625</v>
      </c>
    </row>
    <row r="95" s="2" customFormat="1" ht="49.05" customHeight="1">
      <c r="A95" s="40"/>
      <c r="B95" s="41"/>
      <c r="C95" s="214" t="s">
        <v>150</v>
      </c>
      <c r="D95" s="214" t="s">
        <v>132</v>
      </c>
      <c r="E95" s="215" t="s">
        <v>626</v>
      </c>
      <c r="F95" s="216" t="s">
        <v>627</v>
      </c>
      <c r="G95" s="217" t="s">
        <v>188</v>
      </c>
      <c r="H95" s="218">
        <v>410</v>
      </c>
      <c r="I95" s="219"/>
      <c r="J95" s="220">
        <f>ROUND(I95*H95,2)</f>
        <v>0</v>
      </c>
      <c r="K95" s="216" t="s">
        <v>272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621</v>
      </c>
      <c r="AT95" s="225" t="s">
        <v>132</v>
      </c>
      <c r="AU95" s="225" t="s">
        <v>150</v>
      </c>
      <c r="AY95" s="19" t="s">
        <v>130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621</v>
      </c>
      <c r="BM95" s="225" t="s">
        <v>628</v>
      </c>
    </row>
    <row r="96" s="2" customFormat="1" ht="16.5" customHeight="1">
      <c r="A96" s="40"/>
      <c r="B96" s="41"/>
      <c r="C96" s="214" t="s">
        <v>137</v>
      </c>
      <c r="D96" s="214" t="s">
        <v>132</v>
      </c>
      <c r="E96" s="215" t="s">
        <v>629</v>
      </c>
      <c r="F96" s="216" t="s">
        <v>630</v>
      </c>
      <c r="G96" s="217" t="s">
        <v>631</v>
      </c>
      <c r="H96" s="218">
        <v>15</v>
      </c>
      <c r="I96" s="219"/>
      <c r="J96" s="220">
        <f>ROUND(I96*H96,2)</f>
        <v>0</v>
      </c>
      <c r="K96" s="216" t="s">
        <v>272</v>
      </c>
      <c r="L96" s="46"/>
      <c r="M96" s="221" t="s">
        <v>19</v>
      </c>
      <c r="N96" s="222" t="s">
        <v>43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621</v>
      </c>
      <c r="AT96" s="225" t="s">
        <v>132</v>
      </c>
      <c r="AU96" s="225" t="s">
        <v>150</v>
      </c>
      <c r="AY96" s="19" t="s">
        <v>130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621</v>
      </c>
      <c r="BM96" s="225" t="s">
        <v>632</v>
      </c>
    </row>
    <row r="97" s="2" customFormat="1" ht="21.75" customHeight="1">
      <c r="A97" s="40"/>
      <c r="B97" s="41"/>
      <c r="C97" s="214" t="s">
        <v>165</v>
      </c>
      <c r="D97" s="214" t="s">
        <v>132</v>
      </c>
      <c r="E97" s="215" t="s">
        <v>633</v>
      </c>
      <c r="F97" s="216" t="s">
        <v>634</v>
      </c>
      <c r="G97" s="217" t="s">
        <v>631</v>
      </c>
      <c r="H97" s="218">
        <v>15</v>
      </c>
      <c r="I97" s="219"/>
      <c r="J97" s="220">
        <f>ROUND(I97*H97,2)</f>
        <v>0</v>
      </c>
      <c r="K97" s="216" t="s">
        <v>272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621</v>
      </c>
      <c r="AT97" s="225" t="s">
        <v>132</v>
      </c>
      <c r="AU97" s="225" t="s">
        <v>150</v>
      </c>
      <c r="AY97" s="19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621</v>
      </c>
      <c r="BM97" s="225" t="s">
        <v>635</v>
      </c>
    </row>
    <row r="98" s="2" customFormat="1" ht="16.5" customHeight="1">
      <c r="A98" s="40"/>
      <c r="B98" s="41"/>
      <c r="C98" s="214" t="s">
        <v>172</v>
      </c>
      <c r="D98" s="214" t="s">
        <v>132</v>
      </c>
      <c r="E98" s="215" t="s">
        <v>636</v>
      </c>
      <c r="F98" s="216" t="s">
        <v>637</v>
      </c>
      <c r="G98" s="217" t="s">
        <v>631</v>
      </c>
      <c r="H98" s="218">
        <v>15</v>
      </c>
      <c r="I98" s="219"/>
      <c r="J98" s="220">
        <f>ROUND(I98*H98,2)</f>
        <v>0</v>
      </c>
      <c r="K98" s="216" t="s">
        <v>272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621</v>
      </c>
      <c r="AT98" s="225" t="s">
        <v>132</v>
      </c>
      <c r="AU98" s="225" t="s">
        <v>150</v>
      </c>
      <c r="AY98" s="19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621</v>
      </c>
      <c r="BM98" s="225" t="s">
        <v>638</v>
      </c>
    </row>
    <row r="99" s="2" customFormat="1" ht="16.5" customHeight="1">
      <c r="A99" s="40"/>
      <c r="B99" s="41"/>
      <c r="C99" s="214" t="s">
        <v>179</v>
      </c>
      <c r="D99" s="214" t="s">
        <v>132</v>
      </c>
      <c r="E99" s="215" t="s">
        <v>639</v>
      </c>
      <c r="F99" s="216" t="s">
        <v>640</v>
      </c>
      <c r="G99" s="217" t="s">
        <v>631</v>
      </c>
      <c r="H99" s="218">
        <v>112</v>
      </c>
      <c r="I99" s="219"/>
      <c r="J99" s="220">
        <f>ROUND(I99*H99,2)</f>
        <v>0</v>
      </c>
      <c r="K99" s="216" t="s">
        <v>272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621</v>
      </c>
      <c r="AT99" s="225" t="s">
        <v>132</v>
      </c>
      <c r="AU99" s="225" t="s">
        <v>150</v>
      </c>
      <c r="AY99" s="19" t="s">
        <v>130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621</v>
      </c>
      <c r="BM99" s="225" t="s">
        <v>641</v>
      </c>
    </row>
    <row r="100" s="2" customFormat="1" ht="16.5" customHeight="1">
      <c r="A100" s="40"/>
      <c r="B100" s="41"/>
      <c r="C100" s="214" t="s">
        <v>185</v>
      </c>
      <c r="D100" s="214" t="s">
        <v>132</v>
      </c>
      <c r="E100" s="215" t="s">
        <v>642</v>
      </c>
      <c r="F100" s="216" t="s">
        <v>643</v>
      </c>
      <c r="G100" s="217" t="s">
        <v>631</v>
      </c>
      <c r="H100" s="218">
        <v>16</v>
      </c>
      <c r="I100" s="219"/>
      <c r="J100" s="220">
        <f>ROUND(I100*H100,2)</f>
        <v>0</v>
      </c>
      <c r="K100" s="216" t="s">
        <v>272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621</v>
      </c>
      <c r="AT100" s="225" t="s">
        <v>132</v>
      </c>
      <c r="AU100" s="225" t="s">
        <v>150</v>
      </c>
      <c r="AY100" s="19" t="s">
        <v>130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621</v>
      </c>
      <c r="BM100" s="225" t="s">
        <v>644</v>
      </c>
    </row>
    <row r="101" s="2" customFormat="1" ht="16.5" customHeight="1">
      <c r="A101" s="40"/>
      <c r="B101" s="41"/>
      <c r="C101" s="214" t="s">
        <v>193</v>
      </c>
      <c r="D101" s="214" t="s">
        <v>132</v>
      </c>
      <c r="E101" s="215" t="s">
        <v>645</v>
      </c>
      <c r="F101" s="216" t="s">
        <v>646</v>
      </c>
      <c r="G101" s="217" t="s">
        <v>631</v>
      </c>
      <c r="H101" s="218">
        <v>15</v>
      </c>
      <c r="I101" s="219"/>
      <c r="J101" s="220">
        <f>ROUND(I101*H101,2)</f>
        <v>0</v>
      </c>
      <c r="K101" s="216" t="s">
        <v>272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621</v>
      </c>
      <c r="AT101" s="225" t="s">
        <v>132</v>
      </c>
      <c r="AU101" s="225" t="s">
        <v>150</v>
      </c>
      <c r="AY101" s="19" t="s">
        <v>130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621</v>
      </c>
      <c r="BM101" s="225" t="s">
        <v>647</v>
      </c>
    </row>
    <row r="102" s="2" customFormat="1" ht="16.5" customHeight="1">
      <c r="A102" s="40"/>
      <c r="B102" s="41"/>
      <c r="C102" s="214" t="s">
        <v>201</v>
      </c>
      <c r="D102" s="214" t="s">
        <v>132</v>
      </c>
      <c r="E102" s="215" t="s">
        <v>648</v>
      </c>
      <c r="F102" s="216" t="s">
        <v>649</v>
      </c>
      <c r="G102" s="217" t="s">
        <v>631</v>
      </c>
      <c r="H102" s="218">
        <v>15</v>
      </c>
      <c r="I102" s="219"/>
      <c r="J102" s="220">
        <f>ROUND(I102*H102,2)</f>
        <v>0</v>
      </c>
      <c r="K102" s="216" t="s">
        <v>272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621</v>
      </c>
      <c r="AT102" s="225" t="s">
        <v>132</v>
      </c>
      <c r="AU102" s="225" t="s">
        <v>150</v>
      </c>
      <c r="AY102" s="19" t="s">
        <v>130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621</v>
      </c>
      <c r="BM102" s="225" t="s">
        <v>650</v>
      </c>
    </row>
    <row r="103" s="2" customFormat="1" ht="16.5" customHeight="1">
      <c r="A103" s="40"/>
      <c r="B103" s="41"/>
      <c r="C103" s="214" t="s">
        <v>206</v>
      </c>
      <c r="D103" s="214" t="s">
        <v>132</v>
      </c>
      <c r="E103" s="215" t="s">
        <v>651</v>
      </c>
      <c r="F103" s="216" t="s">
        <v>652</v>
      </c>
      <c r="G103" s="217" t="s">
        <v>631</v>
      </c>
      <c r="H103" s="218">
        <v>1</v>
      </c>
      <c r="I103" s="219"/>
      <c r="J103" s="220">
        <f>ROUND(I103*H103,2)</f>
        <v>0</v>
      </c>
      <c r="K103" s="216" t="s">
        <v>272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621</v>
      </c>
      <c r="AT103" s="225" t="s">
        <v>132</v>
      </c>
      <c r="AU103" s="225" t="s">
        <v>150</v>
      </c>
      <c r="AY103" s="19" t="s">
        <v>130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621</v>
      </c>
      <c r="BM103" s="225" t="s">
        <v>653</v>
      </c>
    </row>
    <row r="104" s="2" customFormat="1" ht="16.5" customHeight="1">
      <c r="A104" s="40"/>
      <c r="B104" s="41"/>
      <c r="C104" s="214" t="s">
        <v>212</v>
      </c>
      <c r="D104" s="214" t="s">
        <v>132</v>
      </c>
      <c r="E104" s="215" t="s">
        <v>654</v>
      </c>
      <c r="F104" s="216" t="s">
        <v>655</v>
      </c>
      <c r="G104" s="217" t="s">
        <v>631</v>
      </c>
      <c r="H104" s="218">
        <v>15</v>
      </c>
      <c r="I104" s="219"/>
      <c r="J104" s="220">
        <f>ROUND(I104*H104,2)</f>
        <v>0</v>
      </c>
      <c r="K104" s="216" t="s">
        <v>272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621</v>
      </c>
      <c r="AT104" s="225" t="s">
        <v>132</v>
      </c>
      <c r="AU104" s="225" t="s">
        <v>150</v>
      </c>
      <c r="AY104" s="19" t="s">
        <v>130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621</v>
      </c>
      <c r="BM104" s="225" t="s">
        <v>656</v>
      </c>
    </row>
    <row r="105" s="2" customFormat="1" ht="16.5" customHeight="1">
      <c r="A105" s="40"/>
      <c r="B105" s="41"/>
      <c r="C105" s="214" t="s">
        <v>233</v>
      </c>
      <c r="D105" s="214" t="s">
        <v>132</v>
      </c>
      <c r="E105" s="215" t="s">
        <v>654</v>
      </c>
      <c r="F105" s="216" t="s">
        <v>655</v>
      </c>
      <c r="G105" s="217" t="s">
        <v>631</v>
      </c>
      <c r="H105" s="218">
        <v>1</v>
      </c>
      <c r="I105" s="219"/>
      <c r="J105" s="220">
        <f>ROUND(I105*H105,2)</f>
        <v>0</v>
      </c>
      <c r="K105" s="216" t="s">
        <v>272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621</v>
      </c>
      <c r="AT105" s="225" t="s">
        <v>132</v>
      </c>
      <c r="AU105" s="225" t="s">
        <v>150</v>
      </c>
      <c r="AY105" s="19" t="s">
        <v>130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621</v>
      </c>
      <c r="BM105" s="225" t="s">
        <v>657</v>
      </c>
    </row>
    <row r="106" s="2" customFormat="1" ht="16.5" customHeight="1">
      <c r="A106" s="40"/>
      <c r="B106" s="41"/>
      <c r="C106" s="214" t="s">
        <v>237</v>
      </c>
      <c r="D106" s="214" t="s">
        <v>132</v>
      </c>
      <c r="E106" s="215" t="s">
        <v>658</v>
      </c>
      <c r="F106" s="216" t="s">
        <v>659</v>
      </c>
      <c r="G106" s="217" t="s">
        <v>631</v>
      </c>
      <c r="H106" s="218">
        <v>1</v>
      </c>
      <c r="I106" s="219"/>
      <c r="J106" s="220">
        <f>ROUND(I106*H106,2)</f>
        <v>0</v>
      </c>
      <c r="K106" s="216" t="s">
        <v>272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621</v>
      </c>
      <c r="AT106" s="225" t="s">
        <v>132</v>
      </c>
      <c r="AU106" s="225" t="s">
        <v>150</v>
      </c>
      <c r="AY106" s="19" t="s">
        <v>130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621</v>
      </c>
      <c r="BM106" s="225" t="s">
        <v>660</v>
      </c>
    </row>
    <row r="107" s="2" customFormat="1" ht="16.5" customHeight="1">
      <c r="A107" s="40"/>
      <c r="B107" s="41"/>
      <c r="C107" s="214" t="s">
        <v>8</v>
      </c>
      <c r="D107" s="214" t="s">
        <v>132</v>
      </c>
      <c r="E107" s="215" t="s">
        <v>661</v>
      </c>
      <c r="F107" s="216" t="s">
        <v>662</v>
      </c>
      <c r="G107" s="217" t="s">
        <v>663</v>
      </c>
      <c r="H107" s="294"/>
      <c r="I107" s="219"/>
      <c r="J107" s="220">
        <f>ROUND(I107*H107,2)</f>
        <v>0</v>
      </c>
      <c r="K107" s="216" t="s">
        <v>272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621</v>
      </c>
      <c r="AT107" s="225" t="s">
        <v>132</v>
      </c>
      <c r="AU107" s="225" t="s">
        <v>150</v>
      </c>
      <c r="AY107" s="19" t="s">
        <v>130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621</v>
      </c>
      <c r="BM107" s="225" t="s">
        <v>664</v>
      </c>
    </row>
    <row r="108" s="2" customFormat="1" ht="16.5" customHeight="1">
      <c r="A108" s="40"/>
      <c r="B108" s="41"/>
      <c r="C108" s="214" t="s">
        <v>244</v>
      </c>
      <c r="D108" s="214" t="s">
        <v>132</v>
      </c>
      <c r="E108" s="215" t="s">
        <v>665</v>
      </c>
      <c r="F108" s="216" t="s">
        <v>666</v>
      </c>
      <c r="G108" s="217" t="s">
        <v>663</v>
      </c>
      <c r="H108" s="294"/>
      <c r="I108" s="219"/>
      <c r="J108" s="220">
        <f>ROUND(I108*H108,2)</f>
        <v>0</v>
      </c>
      <c r="K108" s="216" t="s">
        <v>272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621</v>
      </c>
      <c r="AT108" s="225" t="s">
        <v>132</v>
      </c>
      <c r="AU108" s="225" t="s">
        <v>150</v>
      </c>
      <c r="AY108" s="19" t="s">
        <v>130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621</v>
      </c>
      <c r="BM108" s="225" t="s">
        <v>667</v>
      </c>
    </row>
    <row r="109" s="2" customFormat="1" ht="16.5" customHeight="1">
      <c r="A109" s="40"/>
      <c r="B109" s="41"/>
      <c r="C109" s="214" t="s">
        <v>248</v>
      </c>
      <c r="D109" s="214" t="s">
        <v>132</v>
      </c>
      <c r="E109" s="215" t="s">
        <v>668</v>
      </c>
      <c r="F109" s="216" t="s">
        <v>669</v>
      </c>
      <c r="G109" s="217" t="s">
        <v>663</v>
      </c>
      <c r="H109" s="294"/>
      <c r="I109" s="219"/>
      <c r="J109" s="220">
        <f>ROUND(I109*H109,2)</f>
        <v>0</v>
      </c>
      <c r="K109" s="216" t="s">
        <v>272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621</v>
      </c>
      <c r="AT109" s="225" t="s">
        <v>132</v>
      </c>
      <c r="AU109" s="225" t="s">
        <v>150</v>
      </c>
      <c r="AY109" s="19" t="s">
        <v>130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621</v>
      </c>
      <c r="BM109" s="225" t="s">
        <v>670</v>
      </c>
    </row>
    <row r="110" s="12" customFormat="1" ht="20.88" customHeight="1">
      <c r="A110" s="12"/>
      <c r="B110" s="198"/>
      <c r="C110" s="199"/>
      <c r="D110" s="200" t="s">
        <v>71</v>
      </c>
      <c r="E110" s="212" t="s">
        <v>671</v>
      </c>
      <c r="F110" s="212" t="s">
        <v>672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SUM(P111:P121)</f>
        <v>0</v>
      </c>
      <c r="Q110" s="206"/>
      <c r="R110" s="207">
        <f>SUM(R111:R121)</f>
        <v>0</v>
      </c>
      <c r="S110" s="206"/>
      <c r="T110" s="208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150</v>
      </c>
      <c r="AT110" s="210" t="s">
        <v>71</v>
      </c>
      <c r="AU110" s="210" t="s">
        <v>81</v>
      </c>
      <c r="AY110" s="209" t="s">
        <v>130</v>
      </c>
      <c r="BK110" s="211">
        <f>SUM(BK111:BK121)</f>
        <v>0</v>
      </c>
    </row>
    <row r="111" s="2" customFormat="1" ht="16.5" customHeight="1">
      <c r="A111" s="40"/>
      <c r="B111" s="41"/>
      <c r="C111" s="276" t="s">
        <v>252</v>
      </c>
      <c r="D111" s="276" t="s">
        <v>194</v>
      </c>
      <c r="E111" s="277" t="s">
        <v>673</v>
      </c>
      <c r="F111" s="278" t="s">
        <v>674</v>
      </c>
      <c r="G111" s="279" t="s">
        <v>631</v>
      </c>
      <c r="H111" s="280">
        <v>12</v>
      </c>
      <c r="I111" s="281"/>
      <c r="J111" s="282">
        <f>ROUND(I111*H111,2)</f>
        <v>0</v>
      </c>
      <c r="K111" s="278" t="s">
        <v>272</v>
      </c>
      <c r="L111" s="283"/>
      <c r="M111" s="284" t="s">
        <v>19</v>
      </c>
      <c r="N111" s="285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675</v>
      </c>
      <c r="AT111" s="225" t="s">
        <v>194</v>
      </c>
      <c r="AU111" s="225" t="s">
        <v>150</v>
      </c>
      <c r="AY111" s="19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675</v>
      </c>
      <c r="BM111" s="225" t="s">
        <v>676</v>
      </c>
    </row>
    <row r="112" s="2" customFormat="1" ht="16.5" customHeight="1">
      <c r="A112" s="40"/>
      <c r="B112" s="41"/>
      <c r="C112" s="276" t="s">
        <v>258</v>
      </c>
      <c r="D112" s="276" t="s">
        <v>194</v>
      </c>
      <c r="E112" s="277" t="s">
        <v>677</v>
      </c>
      <c r="F112" s="278" t="s">
        <v>678</v>
      </c>
      <c r="G112" s="279" t="s">
        <v>631</v>
      </c>
      <c r="H112" s="280">
        <v>11</v>
      </c>
      <c r="I112" s="281"/>
      <c r="J112" s="282">
        <f>ROUND(I112*H112,2)</f>
        <v>0</v>
      </c>
      <c r="K112" s="278" t="s">
        <v>272</v>
      </c>
      <c r="L112" s="283"/>
      <c r="M112" s="284" t="s">
        <v>19</v>
      </c>
      <c r="N112" s="285" t="s">
        <v>43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675</v>
      </c>
      <c r="AT112" s="225" t="s">
        <v>194</v>
      </c>
      <c r="AU112" s="225" t="s">
        <v>150</v>
      </c>
      <c r="AY112" s="19" t="s">
        <v>130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675</v>
      </c>
      <c r="BM112" s="225" t="s">
        <v>679</v>
      </c>
    </row>
    <row r="113" s="2" customFormat="1" ht="16.5" customHeight="1">
      <c r="A113" s="40"/>
      <c r="B113" s="41"/>
      <c r="C113" s="276" t="s">
        <v>266</v>
      </c>
      <c r="D113" s="276" t="s">
        <v>194</v>
      </c>
      <c r="E113" s="277" t="s">
        <v>680</v>
      </c>
      <c r="F113" s="278" t="s">
        <v>681</v>
      </c>
      <c r="G113" s="279" t="s">
        <v>631</v>
      </c>
      <c r="H113" s="280">
        <v>11</v>
      </c>
      <c r="I113" s="281"/>
      <c r="J113" s="282">
        <f>ROUND(I113*H113,2)</f>
        <v>0</v>
      </c>
      <c r="K113" s="278" t="s">
        <v>272</v>
      </c>
      <c r="L113" s="283"/>
      <c r="M113" s="284" t="s">
        <v>19</v>
      </c>
      <c r="N113" s="285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675</v>
      </c>
      <c r="AT113" s="225" t="s">
        <v>194</v>
      </c>
      <c r="AU113" s="225" t="s">
        <v>150</v>
      </c>
      <c r="AY113" s="19" t="s">
        <v>130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675</v>
      </c>
      <c r="BM113" s="225" t="s">
        <v>682</v>
      </c>
    </row>
    <row r="114" s="2" customFormat="1" ht="16.5" customHeight="1">
      <c r="A114" s="40"/>
      <c r="B114" s="41"/>
      <c r="C114" s="276" t="s">
        <v>7</v>
      </c>
      <c r="D114" s="276" t="s">
        <v>194</v>
      </c>
      <c r="E114" s="277" t="s">
        <v>683</v>
      </c>
      <c r="F114" s="278" t="s">
        <v>684</v>
      </c>
      <c r="G114" s="279" t="s">
        <v>631</v>
      </c>
      <c r="H114" s="280">
        <v>1</v>
      </c>
      <c r="I114" s="281"/>
      <c r="J114" s="282">
        <f>ROUND(I114*H114,2)</f>
        <v>0</v>
      </c>
      <c r="K114" s="278" t="s">
        <v>272</v>
      </c>
      <c r="L114" s="283"/>
      <c r="M114" s="284" t="s">
        <v>19</v>
      </c>
      <c r="N114" s="285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675</v>
      </c>
      <c r="AT114" s="225" t="s">
        <v>194</v>
      </c>
      <c r="AU114" s="225" t="s">
        <v>150</v>
      </c>
      <c r="AY114" s="19" t="s">
        <v>130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675</v>
      </c>
      <c r="BM114" s="225" t="s">
        <v>685</v>
      </c>
    </row>
    <row r="115" s="2" customFormat="1" ht="24.15" customHeight="1">
      <c r="A115" s="40"/>
      <c r="B115" s="41"/>
      <c r="C115" s="276" t="s">
        <v>275</v>
      </c>
      <c r="D115" s="276" t="s">
        <v>194</v>
      </c>
      <c r="E115" s="277" t="s">
        <v>686</v>
      </c>
      <c r="F115" s="278" t="s">
        <v>687</v>
      </c>
      <c r="G115" s="279" t="s">
        <v>631</v>
      </c>
      <c r="H115" s="280">
        <v>11</v>
      </c>
      <c r="I115" s="281"/>
      <c r="J115" s="282">
        <f>ROUND(I115*H115,2)</f>
        <v>0</v>
      </c>
      <c r="K115" s="278" t="s">
        <v>272</v>
      </c>
      <c r="L115" s="283"/>
      <c r="M115" s="284" t="s">
        <v>19</v>
      </c>
      <c r="N115" s="285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675</v>
      </c>
      <c r="AT115" s="225" t="s">
        <v>194</v>
      </c>
      <c r="AU115" s="225" t="s">
        <v>150</v>
      </c>
      <c r="AY115" s="19" t="s">
        <v>130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675</v>
      </c>
      <c r="BM115" s="225" t="s">
        <v>688</v>
      </c>
    </row>
    <row r="116" s="2" customFormat="1" ht="16.5" customHeight="1">
      <c r="A116" s="40"/>
      <c r="B116" s="41"/>
      <c r="C116" s="214" t="s">
        <v>283</v>
      </c>
      <c r="D116" s="214" t="s">
        <v>132</v>
      </c>
      <c r="E116" s="215" t="s">
        <v>71</v>
      </c>
      <c r="F116" s="216" t="s">
        <v>689</v>
      </c>
      <c r="G116" s="217" t="s">
        <v>663</v>
      </c>
      <c r="H116" s="294"/>
      <c r="I116" s="219"/>
      <c r="J116" s="220">
        <f>ROUND(I116*H116,2)</f>
        <v>0</v>
      </c>
      <c r="K116" s="216" t="s">
        <v>272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621</v>
      </c>
      <c r="AT116" s="225" t="s">
        <v>132</v>
      </c>
      <c r="AU116" s="225" t="s">
        <v>150</v>
      </c>
      <c r="AY116" s="19" t="s">
        <v>130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621</v>
      </c>
      <c r="BM116" s="225" t="s">
        <v>690</v>
      </c>
    </row>
    <row r="117" s="2" customFormat="1" ht="16.5" customHeight="1">
      <c r="A117" s="40"/>
      <c r="B117" s="41"/>
      <c r="C117" s="214" t="s">
        <v>289</v>
      </c>
      <c r="D117" s="214" t="s">
        <v>132</v>
      </c>
      <c r="E117" s="215" t="s">
        <v>661</v>
      </c>
      <c r="F117" s="216" t="s">
        <v>662</v>
      </c>
      <c r="G117" s="217" t="s">
        <v>663</v>
      </c>
      <c r="H117" s="294"/>
      <c r="I117" s="219"/>
      <c r="J117" s="220">
        <f>ROUND(I117*H117,2)</f>
        <v>0</v>
      </c>
      <c r="K117" s="216" t="s">
        <v>272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621</v>
      </c>
      <c r="AT117" s="225" t="s">
        <v>132</v>
      </c>
      <c r="AU117" s="225" t="s">
        <v>150</v>
      </c>
      <c r="AY117" s="19" t="s">
        <v>130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621</v>
      </c>
      <c r="BM117" s="225" t="s">
        <v>691</v>
      </c>
    </row>
    <row r="118" s="2" customFormat="1" ht="16.5" customHeight="1">
      <c r="A118" s="40"/>
      <c r="B118" s="41"/>
      <c r="C118" s="214" t="s">
        <v>295</v>
      </c>
      <c r="D118" s="214" t="s">
        <v>132</v>
      </c>
      <c r="E118" s="215" t="s">
        <v>692</v>
      </c>
      <c r="F118" s="216" t="s">
        <v>693</v>
      </c>
      <c r="G118" s="217" t="s">
        <v>663</v>
      </c>
      <c r="H118" s="294"/>
      <c r="I118" s="219"/>
      <c r="J118" s="220">
        <f>ROUND(I118*H118,2)</f>
        <v>0</v>
      </c>
      <c r="K118" s="216" t="s">
        <v>272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675</v>
      </c>
      <c r="AT118" s="225" t="s">
        <v>132</v>
      </c>
      <c r="AU118" s="225" t="s">
        <v>150</v>
      </c>
      <c r="AY118" s="19" t="s">
        <v>130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675</v>
      </c>
      <c r="BM118" s="225" t="s">
        <v>694</v>
      </c>
    </row>
    <row r="119" s="2" customFormat="1" ht="16.5" customHeight="1">
      <c r="A119" s="40"/>
      <c r="B119" s="41"/>
      <c r="C119" s="214" t="s">
        <v>302</v>
      </c>
      <c r="D119" s="214" t="s">
        <v>132</v>
      </c>
      <c r="E119" s="215" t="s">
        <v>665</v>
      </c>
      <c r="F119" s="216" t="s">
        <v>666</v>
      </c>
      <c r="G119" s="217" t="s">
        <v>663</v>
      </c>
      <c r="H119" s="294"/>
      <c r="I119" s="219"/>
      <c r="J119" s="220">
        <f>ROUND(I119*H119,2)</f>
        <v>0</v>
      </c>
      <c r="K119" s="216" t="s">
        <v>272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621</v>
      </c>
      <c r="AT119" s="225" t="s">
        <v>132</v>
      </c>
      <c r="AU119" s="225" t="s">
        <v>150</v>
      </c>
      <c r="AY119" s="19" t="s">
        <v>130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621</v>
      </c>
      <c r="BM119" s="225" t="s">
        <v>695</v>
      </c>
    </row>
    <row r="120" s="2" customFormat="1" ht="16.5" customHeight="1">
      <c r="A120" s="40"/>
      <c r="B120" s="41"/>
      <c r="C120" s="214" t="s">
        <v>307</v>
      </c>
      <c r="D120" s="214" t="s">
        <v>132</v>
      </c>
      <c r="E120" s="215" t="s">
        <v>696</v>
      </c>
      <c r="F120" s="216" t="s">
        <v>697</v>
      </c>
      <c r="G120" s="217" t="s">
        <v>663</v>
      </c>
      <c r="H120" s="294"/>
      <c r="I120" s="219"/>
      <c r="J120" s="220">
        <f>ROUND(I120*H120,2)</f>
        <v>0</v>
      </c>
      <c r="K120" s="216" t="s">
        <v>272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621</v>
      </c>
      <c r="AT120" s="225" t="s">
        <v>132</v>
      </c>
      <c r="AU120" s="225" t="s">
        <v>150</v>
      </c>
      <c r="AY120" s="19" t="s">
        <v>130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621</v>
      </c>
      <c r="BM120" s="225" t="s">
        <v>698</v>
      </c>
    </row>
    <row r="121" s="2" customFormat="1" ht="16.5" customHeight="1">
      <c r="A121" s="40"/>
      <c r="B121" s="41"/>
      <c r="C121" s="214" t="s">
        <v>312</v>
      </c>
      <c r="D121" s="214" t="s">
        <v>132</v>
      </c>
      <c r="E121" s="215" t="s">
        <v>668</v>
      </c>
      <c r="F121" s="216" t="s">
        <v>669</v>
      </c>
      <c r="G121" s="217" t="s">
        <v>663</v>
      </c>
      <c r="H121" s="294"/>
      <c r="I121" s="219"/>
      <c r="J121" s="220">
        <f>ROUND(I121*H121,2)</f>
        <v>0</v>
      </c>
      <c r="K121" s="216" t="s">
        <v>272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621</v>
      </c>
      <c r="AT121" s="225" t="s">
        <v>132</v>
      </c>
      <c r="AU121" s="225" t="s">
        <v>150</v>
      </c>
      <c r="AY121" s="19" t="s">
        <v>130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621</v>
      </c>
      <c r="BM121" s="225" t="s">
        <v>699</v>
      </c>
    </row>
    <row r="122" s="12" customFormat="1" ht="20.88" customHeight="1">
      <c r="A122" s="12"/>
      <c r="B122" s="198"/>
      <c r="C122" s="199"/>
      <c r="D122" s="200" t="s">
        <v>71</v>
      </c>
      <c r="E122" s="212" t="s">
        <v>700</v>
      </c>
      <c r="F122" s="212" t="s">
        <v>701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SUM(P123:P141)</f>
        <v>0</v>
      </c>
      <c r="Q122" s="206"/>
      <c r="R122" s="207">
        <f>SUM(R123:R141)</f>
        <v>0</v>
      </c>
      <c r="S122" s="206"/>
      <c r="T122" s="208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150</v>
      </c>
      <c r="AT122" s="210" t="s">
        <v>71</v>
      </c>
      <c r="AU122" s="210" t="s">
        <v>81</v>
      </c>
      <c r="AY122" s="209" t="s">
        <v>130</v>
      </c>
      <c r="BK122" s="211">
        <f>SUM(BK123:BK141)</f>
        <v>0</v>
      </c>
    </row>
    <row r="123" s="2" customFormat="1" ht="16.5" customHeight="1">
      <c r="A123" s="40"/>
      <c r="B123" s="41"/>
      <c r="C123" s="276" t="s">
        <v>450</v>
      </c>
      <c r="D123" s="276" t="s">
        <v>194</v>
      </c>
      <c r="E123" s="277" t="s">
        <v>702</v>
      </c>
      <c r="F123" s="278" t="s">
        <v>703</v>
      </c>
      <c r="G123" s="279" t="s">
        <v>188</v>
      </c>
      <c r="H123" s="280">
        <v>410</v>
      </c>
      <c r="I123" s="281"/>
      <c r="J123" s="282">
        <f>ROUND(I123*H123,2)</f>
        <v>0</v>
      </c>
      <c r="K123" s="278" t="s">
        <v>272</v>
      </c>
      <c r="L123" s="283"/>
      <c r="M123" s="284" t="s">
        <v>19</v>
      </c>
      <c r="N123" s="285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675</v>
      </c>
      <c r="AT123" s="225" t="s">
        <v>194</v>
      </c>
      <c r="AU123" s="225" t="s">
        <v>150</v>
      </c>
      <c r="AY123" s="19" t="s">
        <v>130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675</v>
      </c>
      <c r="BM123" s="225" t="s">
        <v>704</v>
      </c>
    </row>
    <row r="124" s="2" customFormat="1" ht="16.5" customHeight="1">
      <c r="A124" s="40"/>
      <c r="B124" s="41"/>
      <c r="C124" s="276" t="s">
        <v>452</v>
      </c>
      <c r="D124" s="276" t="s">
        <v>194</v>
      </c>
      <c r="E124" s="277" t="s">
        <v>705</v>
      </c>
      <c r="F124" s="278" t="s">
        <v>706</v>
      </c>
      <c r="G124" s="279" t="s">
        <v>188</v>
      </c>
      <c r="H124" s="280">
        <v>180</v>
      </c>
      <c r="I124" s="281"/>
      <c r="J124" s="282">
        <f>ROUND(I124*H124,2)</f>
        <v>0</v>
      </c>
      <c r="K124" s="278" t="s">
        <v>272</v>
      </c>
      <c r="L124" s="283"/>
      <c r="M124" s="284" t="s">
        <v>19</v>
      </c>
      <c r="N124" s="285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675</v>
      </c>
      <c r="AT124" s="225" t="s">
        <v>194</v>
      </c>
      <c r="AU124" s="225" t="s">
        <v>150</v>
      </c>
      <c r="AY124" s="19" t="s">
        <v>130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675</v>
      </c>
      <c r="BM124" s="225" t="s">
        <v>707</v>
      </c>
    </row>
    <row r="125" s="2" customFormat="1" ht="16.5" customHeight="1">
      <c r="A125" s="40"/>
      <c r="B125" s="41"/>
      <c r="C125" s="276" t="s">
        <v>458</v>
      </c>
      <c r="D125" s="276" t="s">
        <v>194</v>
      </c>
      <c r="E125" s="277" t="s">
        <v>708</v>
      </c>
      <c r="F125" s="278" t="s">
        <v>709</v>
      </c>
      <c r="G125" s="279" t="s">
        <v>188</v>
      </c>
      <c r="H125" s="280">
        <v>410</v>
      </c>
      <c r="I125" s="281"/>
      <c r="J125" s="282">
        <f>ROUND(I125*H125,2)</f>
        <v>0</v>
      </c>
      <c r="K125" s="278" t="s">
        <v>272</v>
      </c>
      <c r="L125" s="283"/>
      <c r="M125" s="284" t="s">
        <v>19</v>
      </c>
      <c r="N125" s="285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675</v>
      </c>
      <c r="AT125" s="225" t="s">
        <v>194</v>
      </c>
      <c r="AU125" s="225" t="s">
        <v>150</v>
      </c>
      <c r="AY125" s="19" t="s">
        <v>130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675</v>
      </c>
      <c r="BM125" s="225" t="s">
        <v>710</v>
      </c>
    </row>
    <row r="126" s="2" customFormat="1" ht="16.5" customHeight="1">
      <c r="A126" s="40"/>
      <c r="B126" s="41"/>
      <c r="C126" s="276" t="s">
        <v>463</v>
      </c>
      <c r="D126" s="276" t="s">
        <v>194</v>
      </c>
      <c r="E126" s="277" t="s">
        <v>711</v>
      </c>
      <c r="F126" s="278" t="s">
        <v>712</v>
      </c>
      <c r="G126" s="279" t="s">
        <v>631</v>
      </c>
      <c r="H126" s="280">
        <v>11</v>
      </c>
      <c r="I126" s="281"/>
      <c r="J126" s="282">
        <f>ROUND(I126*H126,2)</f>
        <v>0</v>
      </c>
      <c r="K126" s="278" t="s">
        <v>272</v>
      </c>
      <c r="L126" s="283"/>
      <c r="M126" s="284" t="s">
        <v>19</v>
      </c>
      <c r="N126" s="285" t="s">
        <v>43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675</v>
      </c>
      <c r="AT126" s="225" t="s">
        <v>194</v>
      </c>
      <c r="AU126" s="225" t="s">
        <v>150</v>
      </c>
      <c r="AY126" s="19" t="s">
        <v>130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675</v>
      </c>
      <c r="BM126" s="225" t="s">
        <v>713</v>
      </c>
    </row>
    <row r="127" s="2" customFormat="1" ht="16.5" customHeight="1">
      <c r="A127" s="40"/>
      <c r="B127" s="41"/>
      <c r="C127" s="276" t="s">
        <v>468</v>
      </c>
      <c r="D127" s="276" t="s">
        <v>194</v>
      </c>
      <c r="E127" s="277" t="s">
        <v>714</v>
      </c>
      <c r="F127" s="278" t="s">
        <v>715</v>
      </c>
      <c r="G127" s="279" t="s">
        <v>188</v>
      </c>
      <c r="H127" s="280">
        <v>8</v>
      </c>
      <c r="I127" s="281"/>
      <c r="J127" s="282">
        <f>ROUND(I127*H127,2)</f>
        <v>0</v>
      </c>
      <c r="K127" s="278" t="s">
        <v>272</v>
      </c>
      <c r="L127" s="283"/>
      <c r="M127" s="284" t="s">
        <v>19</v>
      </c>
      <c r="N127" s="285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675</v>
      </c>
      <c r="AT127" s="225" t="s">
        <v>194</v>
      </c>
      <c r="AU127" s="225" t="s">
        <v>150</v>
      </c>
      <c r="AY127" s="19" t="s">
        <v>130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675</v>
      </c>
      <c r="BM127" s="225" t="s">
        <v>716</v>
      </c>
    </row>
    <row r="128" s="2" customFormat="1" ht="21.75" customHeight="1">
      <c r="A128" s="40"/>
      <c r="B128" s="41"/>
      <c r="C128" s="276" t="s">
        <v>475</v>
      </c>
      <c r="D128" s="276" t="s">
        <v>194</v>
      </c>
      <c r="E128" s="277" t="s">
        <v>717</v>
      </c>
      <c r="F128" s="278" t="s">
        <v>718</v>
      </c>
      <c r="G128" s="279" t="s">
        <v>631</v>
      </c>
      <c r="H128" s="280">
        <v>11</v>
      </c>
      <c r="I128" s="281"/>
      <c r="J128" s="282">
        <f>ROUND(I128*H128,2)</f>
        <v>0</v>
      </c>
      <c r="K128" s="278" t="s">
        <v>272</v>
      </c>
      <c r="L128" s="283"/>
      <c r="M128" s="284" t="s">
        <v>19</v>
      </c>
      <c r="N128" s="285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675</v>
      </c>
      <c r="AT128" s="225" t="s">
        <v>194</v>
      </c>
      <c r="AU128" s="225" t="s">
        <v>150</v>
      </c>
      <c r="AY128" s="19" t="s">
        <v>130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675</v>
      </c>
      <c r="BM128" s="225" t="s">
        <v>719</v>
      </c>
    </row>
    <row r="129" s="2" customFormat="1" ht="16.5" customHeight="1">
      <c r="A129" s="40"/>
      <c r="B129" s="41"/>
      <c r="C129" s="276" t="s">
        <v>482</v>
      </c>
      <c r="D129" s="276" t="s">
        <v>194</v>
      </c>
      <c r="E129" s="277" t="s">
        <v>720</v>
      </c>
      <c r="F129" s="278" t="s">
        <v>721</v>
      </c>
      <c r="G129" s="279" t="s">
        <v>631</v>
      </c>
      <c r="H129" s="280">
        <v>11</v>
      </c>
      <c r="I129" s="281"/>
      <c r="J129" s="282">
        <f>ROUND(I129*H129,2)</f>
        <v>0</v>
      </c>
      <c r="K129" s="278" t="s">
        <v>272</v>
      </c>
      <c r="L129" s="283"/>
      <c r="M129" s="284" t="s">
        <v>19</v>
      </c>
      <c r="N129" s="285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675</v>
      </c>
      <c r="AT129" s="225" t="s">
        <v>194</v>
      </c>
      <c r="AU129" s="225" t="s">
        <v>150</v>
      </c>
      <c r="AY129" s="19" t="s">
        <v>130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675</v>
      </c>
      <c r="BM129" s="225" t="s">
        <v>722</v>
      </c>
    </row>
    <row r="130" s="2" customFormat="1" ht="21.75" customHeight="1">
      <c r="A130" s="40"/>
      <c r="B130" s="41"/>
      <c r="C130" s="276" t="s">
        <v>489</v>
      </c>
      <c r="D130" s="276" t="s">
        <v>194</v>
      </c>
      <c r="E130" s="277" t="s">
        <v>723</v>
      </c>
      <c r="F130" s="278" t="s">
        <v>724</v>
      </c>
      <c r="G130" s="279" t="s">
        <v>631</v>
      </c>
      <c r="H130" s="280">
        <v>11</v>
      </c>
      <c r="I130" s="281"/>
      <c r="J130" s="282">
        <f>ROUND(I130*H130,2)</f>
        <v>0</v>
      </c>
      <c r="K130" s="278" t="s">
        <v>272</v>
      </c>
      <c r="L130" s="283"/>
      <c r="M130" s="284" t="s">
        <v>19</v>
      </c>
      <c r="N130" s="285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675</v>
      </c>
      <c r="AT130" s="225" t="s">
        <v>194</v>
      </c>
      <c r="AU130" s="225" t="s">
        <v>150</v>
      </c>
      <c r="AY130" s="19" t="s">
        <v>130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675</v>
      </c>
      <c r="BM130" s="225" t="s">
        <v>725</v>
      </c>
    </row>
    <row r="131" s="2" customFormat="1" ht="16.5" customHeight="1">
      <c r="A131" s="40"/>
      <c r="B131" s="41"/>
      <c r="C131" s="276" t="s">
        <v>495</v>
      </c>
      <c r="D131" s="276" t="s">
        <v>194</v>
      </c>
      <c r="E131" s="277" t="s">
        <v>720</v>
      </c>
      <c r="F131" s="278" t="s">
        <v>721</v>
      </c>
      <c r="G131" s="279" t="s">
        <v>631</v>
      </c>
      <c r="H131" s="280">
        <v>11</v>
      </c>
      <c r="I131" s="281"/>
      <c r="J131" s="282">
        <f>ROUND(I131*H131,2)</f>
        <v>0</v>
      </c>
      <c r="K131" s="278" t="s">
        <v>272</v>
      </c>
      <c r="L131" s="283"/>
      <c r="M131" s="284" t="s">
        <v>19</v>
      </c>
      <c r="N131" s="285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675</v>
      </c>
      <c r="AT131" s="225" t="s">
        <v>194</v>
      </c>
      <c r="AU131" s="225" t="s">
        <v>150</v>
      </c>
      <c r="AY131" s="19" t="s">
        <v>130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675</v>
      </c>
      <c r="BM131" s="225" t="s">
        <v>726</v>
      </c>
    </row>
    <row r="132" s="2" customFormat="1" ht="21.75" customHeight="1">
      <c r="A132" s="40"/>
      <c r="B132" s="41"/>
      <c r="C132" s="276" t="s">
        <v>501</v>
      </c>
      <c r="D132" s="276" t="s">
        <v>194</v>
      </c>
      <c r="E132" s="277" t="s">
        <v>723</v>
      </c>
      <c r="F132" s="278" t="s">
        <v>724</v>
      </c>
      <c r="G132" s="279" t="s">
        <v>631</v>
      </c>
      <c r="H132" s="280">
        <v>1</v>
      </c>
      <c r="I132" s="281"/>
      <c r="J132" s="282">
        <f>ROUND(I132*H132,2)</f>
        <v>0</v>
      </c>
      <c r="K132" s="278" t="s">
        <v>272</v>
      </c>
      <c r="L132" s="283"/>
      <c r="M132" s="284" t="s">
        <v>19</v>
      </c>
      <c r="N132" s="285" t="s">
        <v>43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675</v>
      </c>
      <c r="AT132" s="225" t="s">
        <v>194</v>
      </c>
      <c r="AU132" s="225" t="s">
        <v>150</v>
      </c>
      <c r="AY132" s="19" t="s">
        <v>130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675</v>
      </c>
      <c r="BM132" s="225" t="s">
        <v>727</v>
      </c>
    </row>
    <row r="133" s="2" customFormat="1" ht="16.5" customHeight="1">
      <c r="A133" s="40"/>
      <c r="B133" s="41"/>
      <c r="C133" s="276" t="s">
        <v>506</v>
      </c>
      <c r="D133" s="276" t="s">
        <v>194</v>
      </c>
      <c r="E133" s="277" t="s">
        <v>720</v>
      </c>
      <c r="F133" s="278" t="s">
        <v>721</v>
      </c>
      <c r="G133" s="279" t="s">
        <v>631</v>
      </c>
      <c r="H133" s="280">
        <v>1</v>
      </c>
      <c r="I133" s="281"/>
      <c r="J133" s="282">
        <f>ROUND(I133*H133,2)</f>
        <v>0</v>
      </c>
      <c r="K133" s="278" t="s">
        <v>272</v>
      </c>
      <c r="L133" s="283"/>
      <c r="M133" s="284" t="s">
        <v>19</v>
      </c>
      <c r="N133" s="285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675</v>
      </c>
      <c r="AT133" s="225" t="s">
        <v>194</v>
      </c>
      <c r="AU133" s="225" t="s">
        <v>150</v>
      </c>
      <c r="AY133" s="19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675</v>
      </c>
      <c r="BM133" s="225" t="s">
        <v>728</v>
      </c>
    </row>
    <row r="134" s="2" customFormat="1" ht="16.5" customHeight="1">
      <c r="A134" s="40"/>
      <c r="B134" s="41"/>
      <c r="C134" s="276" t="s">
        <v>511</v>
      </c>
      <c r="D134" s="276" t="s">
        <v>194</v>
      </c>
      <c r="E134" s="277" t="s">
        <v>729</v>
      </c>
      <c r="F134" s="278" t="s">
        <v>730</v>
      </c>
      <c r="G134" s="279" t="s">
        <v>631</v>
      </c>
      <c r="H134" s="280">
        <v>1</v>
      </c>
      <c r="I134" s="281"/>
      <c r="J134" s="282">
        <f>ROUND(I134*H134,2)</f>
        <v>0</v>
      </c>
      <c r="K134" s="278" t="s">
        <v>272</v>
      </c>
      <c r="L134" s="283"/>
      <c r="M134" s="284" t="s">
        <v>19</v>
      </c>
      <c r="N134" s="285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675</v>
      </c>
      <c r="AT134" s="225" t="s">
        <v>194</v>
      </c>
      <c r="AU134" s="225" t="s">
        <v>150</v>
      </c>
      <c r="AY134" s="19" t="s">
        <v>130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675</v>
      </c>
      <c r="BM134" s="225" t="s">
        <v>731</v>
      </c>
    </row>
    <row r="135" s="2" customFormat="1" ht="16.5" customHeight="1">
      <c r="A135" s="40"/>
      <c r="B135" s="41"/>
      <c r="C135" s="276" t="s">
        <v>519</v>
      </c>
      <c r="D135" s="276" t="s">
        <v>194</v>
      </c>
      <c r="E135" s="277" t="s">
        <v>732</v>
      </c>
      <c r="F135" s="278" t="s">
        <v>733</v>
      </c>
      <c r="G135" s="279" t="s">
        <v>631</v>
      </c>
      <c r="H135" s="280">
        <v>4</v>
      </c>
      <c r="I135" s="281"/>
      <c r="J135" s="282">
        <f>ROUND(I135*H135,2)</f>
        <v>0</v>
      </c>
      <c r="K135" s="278" t="s">
        <v>272</v>
      </c>
      <c r="L135" s="283"/>
      <c r="M135" s="284" t="s">
        <v>19</v>
      </c>
      <c r="N135" s="285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675</v>
      </c>
      <c r="AT135" s="225" t="s">
        <v>194</v>
      </c>
      <c r="AU135" s="225" t="s">
        <v>150</v>
      </c>
      <c r="AY135" s="19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675</v>
      </c>
      <c r="BM135" s="225" t="s">
        <v>734</v>
      </c>
    </row>
    <row r="136" s="2" customFormat="1" ht="16.5" customHeight="1">
      <c r="A136" s="40"/>
      <c r="B136" s="41"/>
      <c r="C136" s="214" t="s">
        <v>735</v>
      </c>
      <c r="D136" s="214" t="s">
        <v>132</v>
      </c>
      <c r="E136" s="215" t="s">
        <v>71</v>
      </c>
      <c r="F136" s="216" t="s">
        <v>689</v>
      </c>
      <c r="G136" s="217" t="s">
        <v>663</v>
      </c>
      <c r="H136" s="294"/>
      <c r="I136" s="219"/>
      <c r="J136" s="220">
        <f>ROUND(I136*H136,2)</f>
        <v>0</v>
      </c>
      <c r="K136" s="216" t="s">
        <v>272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621</v>
      </c>
      <c r="AT136" s="225" t="s">
        <v>132</v>
      </c>
      <c r="AU136" s="225" t="s">
        <v>150</v>
      </c>
      <c r="AY136" s="19" t="s">
        <v>130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621</v>
      </c>
      <c r="BM136" s="225" t="s">
        <v>736</v>
      </c>
    </row>
    <row r="137" s="2" customFormat="1" ht="16.5" customHeight="1">
      <c r="A137" s="40"/>
      <c r="B137" s="41"/>
      <c r="C137" s="214" t="s">
        <v>737</v>
      </c>
      <c r="D137" s="214" t="s">
        <v>132</v>
      </c>
      <c r="E137" s="215" t="s">
        <v>661</v>
      </c>
      <c r="F137" s="216" t="s">
        <v>662</v>
      </c>
      <c r="G137" s="217" t="s">
        <v>663</v>
      </c>
      <c r="H137" s="294"/>
      <c r="I137" s="219"/>
      <c r="J137" s="220">
        <f>ROUND(I137*H137,2)</f>
        <v>0</v>
      </c>
      <c r="K137" s="216" t="s">
        <v>272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621</v>
      </c>
      <c r="AT137" s="225" t="s">
        <v>132</v>
      </c>
      <c r="AU137" s="225" t="s">
        <v>150</v>
      </c>
      <c r="AY137" s="19" t="s">
        <v>130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621</v>
      </c>
      <c r="BM137" s="225" t="s">
        <v>738</v>
      </c>
    </row>
    <row r="138" s="2" customFormat="1" ht="16.5" customHeight="1">
      <c r="A138" s="40"/>
      <c r="B138" s="41"/>
      <c r="C138" s="214" t="s">
        <v>739</v>
      </c>
      <c r="D138" s="214" t="s">
        <v>132</v>
      </c>
      <c r="E138" s="215" t="s">
        <v>692</v>
      </c>
      <c r="F138" s="216" t="s">
        <v>693</v>
      </c>
      <c r="G138" s="217" t="s">
        <v>663</v>
      </c>
      <c r="H138" s="294"/>
      <c r="I138" s="219"/>
      <c r="J138" s="220">
        <f>ROUND(I138*H138,2)</f>
        <v>0</v>
      </c>
      <c r="K138" s="216" t="s">
        <v>272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675</v>
      </c>
      <c r="AT138" s="225" t="s">
        <v>132</v>
      </c>
      <c r="AU138" s="225" t="s">
        <v>150</v>
      </c>
      <c r="AY138" s="19" t="s">
        <v>130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675</v>
      </c>
      <c r="BM138" s="225" t="s">
        <v>740</v>
      </c>
    </row>
    <row r="139" s="2" customFormat="1" ht="16.5" customHeight="1">
      <c r="A139" s="40"/>
      <c r="B139" s="41"/>
      <c r="C139" s="214" t="s">
        <v>741</v>
      </c>
      <c r="D139" s="214" t="s">
        <v>132</v>
      </c>
      <c r="E139" s="215" t="s">
        <v>665</v>
      </c>
      <c r="F139" s="216" t="s">
        <v>666</v>
      </c>
      <c r="G139" s="217" t="s">
        <v>663</v>
      </c>
      <c r="H139" s="294"/>
      <c r="I139" s="219"/>
      <c r="J139" s="220">
        <f>ROUND(I139*H139,2)</f>
        <v>0</v>
      </c>
      <c r="K139" s="216" t="s">
        <v>272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621</v>
      </c>
      <c r="AT139" s="225" t="s">
        <v>132</v>
      </c>
      <c r="AU139" s="225" t="s">
        <v>150</v>
      </c>
      <c r="AY139" s="19" t="s">
        <v>130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621</v>
      </c>
      <c r="BM139" s="225" t="s">
        <v>742</v>
      </c>
    </row>
    <row r="140" s="2" customFormat="1" ht="16.5" customHeight="1">
      <c r="A140" s="40"/>
      <c r="B140" s="41"/>
      <c r="C140" s="214" t="s">
        <v>743</v>
      </c>
      <c r="D140" s="214" t="s">
        <v>132</v>
      </c>
      <c r="E140" s="215" t="s">
        <v>696</v>
      </c>
      <c r="F140" s="216" t="s">
        <v>697</v>
      </c>
      <c r="G140" s="217" t="s">
        <v>663</v>
      </c>
      <c r="H140" s="294"/>
      <c r="I140" s="219"/>
      <c r="J140" s="220">
        <f>ROUND(I140*H140,2)</f>
        <v>0</v>
      </c>
      <c r="K140" s="216" t="s">
        <v>272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621</v>
      </c>
      <c r="AT140" s="225" t="s">
        <v>132</v>
      </c>
      <c r="AU140" s="225" t="s">
        <v>150</v>
      </c>
      <c r="AY140" s="19" t="s">
        <v>130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621</v>
      </c>
      <c r="BM140" s="225" t="s">
        <v>744</v>
      </c>
    </row>
    <row r="141" s="2" customFormat="1" ht="16.5" customHeight="1">
      <c r="A141" s="40"/>
      <c r="B141" s="41"/>
      <c r="C141" s="214" t="s">
        <v>745</v>
      </c>
      <c r="D141" s="214" t="s">
        <v>132</v>
      </c>
      <c r="E141" s="215" t="s">
        <v>668</v>
      </c>
      <c r="F141" s="216" t="s">
        <v>669</v>
      </c>
      <c r="G141" s="217" t="s">
        <v>663</v>
      </c>
      <c r="H141" s="294"/>
      <c r="I141" s="219"/>
      <c r="J141" s="220">
        <f>ROUND(I141*H141,2)</f>
        <v>0</v>
      </c>
      <c r="K141" s="216" t="s">
        <v>272</v>
      </c>
      <c r="L141" s="46"/>
      <c r="M141" s="221" t="s">
        <v>19</v>
      </c>
      <c r="N141" s="222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621</v>
      </c>
      <c r="AT141" s="225" t="s">
        <v>132</v>
      </c>
      <c r="AU141" s="225" t="s">
        <v>150</v>
      </c>
      <c r="AY141" s="19" t="s">
        <v>130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621</v>
      </c>
      <c r="BM141" s="225" t="s">
        <v>746</v>
      </c>
    </row>
    <row r="142" s="12" customFormat="1" ht="20.88" customHeight="1">
      <c r="A142" s="12"/>
      <c r="B142" s="198"/>
      <c r="C142" s="199"/>
      <c r="D142" s="200" t="s">
        <v>71</v>
      </c>
      <c r="E142" s="212" t="s">
        <v>747</v>
      </c>
      <c r="F142" s="212" t="s">
        <v>748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SUM(P143:P147)</f>
        <v>0</v>
      </c>
      <c r="Q142" s="206"/>
      <c r="R142" s="207">
        <f>SUM(R143:R147)</f>
        <v>0</v>
      </c>
      <c r="S142" s="206"/>
      <c r="T142" s="208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150</v>
      </c>
      <c r="AT142" s="210" t="s">
        <v>71</v>
      </c>
      <c r="AU142" s="210" t="s">
        <v>81</v>
      </c>
      <c r="AY142" s="209" t="s">
        <v>130</v>
      </c>
      <c r="BK142" s="211">
        <f>SUM(BK143:BK147)</f>
        <v>0</v>
      </c>
    </row>
    <row r="143" s="2" customFormat="1" ht="16.5" customHeight="1">
      <c r="A143" s="40"/>
      <c r="B143" s="41"/>
      <c r="C143" s="214" t="s">
        <v>749</v>
      </c>
      <c r="D143" s="214" t="s">
        <v>132</v>
      </c>
      <c r="E143" s="215" t="s">
        <v>750</v>
      </c>
      <c r="F143" s="216" t="s">
        <v>751</v>
      </c>
      <c r="G143" s="217" t="s">
        <v>631</v>
      </c>
      <c r="H143" s="218">
        <v>5</v>
      </c>
      <c r="I143" s="219"/>
      <c r="J143" s="220">
        <f>ROUND(I143*H143,2)</f>
        <v>0</v>
      </c>
      <c r="K143" s="216" t="s">
        <v>272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621</v>
      </c>
      <c r="AT143" s="225" t="s">
        <v>132</v>
      </c>
      <c r="AU143" s="225" t="s">
        <v>150</v>
      </c>
      <c r="AY143" s="19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621</v>
      </c>
      <c r="BM143" s="225" t="s">
        <v>752</v>
      </c>
    </row>
    <row r="144" s="2" customFormat="1" ht="16.5" customHeight="1">
      <c r="A144" s="40"/>
      <c r="B144" s="41"/>
      <c r="C144" s="214" t="s">
        <v>753</v>
      </c>
      <c r="D144" s="214" t="s">
        <v>132</v>
      </c>
      <c r="E144" s="215" t="s">
        <v>754</v>
      </c>
      <c r="F144" s="216" t="s">
        <v>755</v>
      </c>
      <c r="G144" s="217" t="s">
        <v>631</v>
      </c>
      <c r="H144" s="218">
        <v>5</v>
      </c>
      <c r="I144" s="219"/>
      <c r="J144" s="220">
        <f>ROUND(I144*H144,2)</f>
        <v>0</v>
      </c>
      <c r="K144" s="216" t="s">
        <v>272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621</v>
      </c>
      <c r="AT144" s="225" t="s">
        <v>132</v>
      </c>
      <c r="AU144" s="225" t="s">
        <v>150</v>
      </c>
      <c r="AY144" s="19" t="s">
        <v>130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621</v>
      </c>
      <c r="BM144" s="225" t="s">
        <v>756</v>
      </c>
    </row>
    <row r="145" s="2" customFormat="1" ht="16.5" customHeight="1">
      <c r="A145" s="40"/>
      <c r="B145" s="41"/>
      <c r="C145" s="214" t="s">
        <v>757</v>
      </c>
      <c r="D145" s="214" t="s">
        <v>132</v>
      </c>
      <c r="E145" s="215" t="s">
        <v>661</v>
      </c>
      <c r="F145" s="216" t="s">
        <v>662</v>
      </c>
      <c r="G145" s="217" t="s">
        <v>663</v>
      </c>
      <c r="H145" s="294"/>
      <c r="I145" s="219"/>
      <c r="J145" s="220">
        <f>ROUND(I145*H145,2)</f>
        <v>0</v>
      </c>
      <c r="K145" s="216" t="s">
        <v>272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621</v>
      </c>
      <c r="AT145" s="225" t="s">
        <v>132</v>
      </c>
      <c r="AU145" s="225" t="s">
        <v>150</v>
      </c>
      <c r="AY145" s="19" t="s">
        <v>130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621</v>
      </c>
      <c r="BM145" s="225" t="s">
        <v>758</v>
      </c>
    </row>
    <row r="146" s="2" customFormat="1" ht="16.5" customHeight="1">
      <c r="A146" s="40"/>
      <c r="B146" s="41"/>
      <c r="C146" s="214" t="s">
        <v>759</v>
      </c>
      <c r="D146" s="214" t="s">
        <v>132</v>
      </c>
      <c r="E146" s="215" t="s">
        <v>665</v>
      </c>
      <c r="F146" s="216" t="s">
        <v>666</v>
      </c>
      <c r="G146" s="217" t="s">
        <v>663</v>
      </c>
      <c r="H146" s="294"/>
      <c r="I146" s="219"/>
      <c r="J146" s="220">
        <f>ROUND(I146*H146,2)</f>
        <v>0</v>
      </c>
      <c r="K146" s="216" t="s">
        <v>272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621</v>
      </c>
      <c r="AT146" s="225" t="s">
        <v>132</v>
      </c>
      <c r="AU146" s="225" t="s">
        <v>150</v>
      </c>
      <c r="AY146" s="19" t="s">
        <v>130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621</v>
      </c>
      <c r="BM146" s="225" t="s">
        <v>760</v>
      </c>
    </row>
    <row r="147" s="2" customFormat="1" ht="16.5" customHeight="1">
      <c r="A147" s="40"/>
      <c r="B147" s="41"/>
      <c r="C147" s="214" t="s">
        <v>761</v>
      </c>
      <c r="D147" s="214" t="s">
        <v>132</v>
      </c>
      <c r="E147" s="215" t="s">
        <v>668</v>
      </c>
      <c r="F147" s="216" t="s">
        <v>669</v>
      </c>
      <c r="G147" s="217" t="s">
        <v>663</v>
      </c>
      <c r="H147" s="294"/>
      <c r="I147" s="219"/>
      <c r="J147" s="220">
        <f>ROUND(I147*H147,2)</f>
        <v>0</v>
      </c>
      <c r="K147" s="216" t="s">
        <v>272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621</v>
      </c>
      <c r="AT147" s="225" t="s">
        <v>132</v>
      </c>
      <c r="AU147" s="225" t="s">
        <v>150</v>
      </c>
      <c r="AY147" s="19" t="s">
        <v>130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621</v>
      </c>
      <c r="BM147" s="225" t="s">
        <v>762</v>
      </c>
    </row>
    <row r="148" s="12" customFormat="1" ht="20.88" customHeight="1">
      <c r="A148" s="12"/>
      <c r="B148" s="198"/>
      <c r="C148" s="199"/>
      <c r="D148" s="200" t="s">
        <v>71</v>
      </c>
      <c r="E148" s="212" t="s">
        <v>763</v>
      </c>
      <c r="F148" s="212" t="s">
        <v>764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SUM(P149:P156)</f>
        <v>0</v>
      </c>
      <c r="Q148" s="206"/>
      <c r="R148" s="207">
        <f>SUM(R149:R156)</f>
        <v>0</v>
      </c>
      <c r="S148" s="206"/>
      <c r="T148" s="208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150</v>
      </c>
      <c r="AT148" s="210" t="s">
        <v>71</v>
      </c>
      <c r="AU148" s="210" t="s">
        <v>81</v>
      </c>
      <c r="AY148" s="209" t="s">
        <v>130</v>
      </c>
      <c r="BK148" s="211">
        <f>SUM(BK149:BK156)</f>
        <v>0</v>
      </c>
    </row>
    <row r="149" s="2" customFormat="1" ht="16.5" customHeight="1">
      <c r="A149" s="40"/>
      <c r="B149" s="41"/>
      <c r="C149" s="214" t="s">
        <v>765</v>
      </c>
      <c r="D149" s="214" t="s">
        <v>132</v>
      </c>
      <c r="E149" s="215" t="s">
        <v>766</v>
      </c>
      <c r="F149" s="216" t="s">
        <v>767</v>
      </c>
      <c r="G149" s="217" t="s">
        <v>768</v>
      </c>
      <c r="H149" s="218">
        <v>5</v>
      </c>
      <c r="I149" s="219"/>
      <c r="J149" s="220">
        <f>ROUND(I149*H149,2)</f>
        <v>0</v>
      </c>
      <c r="K149" s="216" t="s">
        <v>272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621</v>
      </c>
      <c r="AT149" s="225" t="s">
        <v>132</v>
      </c>
      <c r="AU149" s="225" t="s">
        <v>150</v>
      </c>
      <c r="AY149" s="19" t="s">
        <v>130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621</v>
      </c>
      <c r="BM149" s="225" t="s">
        <v>769</v>
      </c>
    </row>
    <row r="150" s="2" customFormat="1" ht="16.5" customHeight="1">
      <c r="A150" s="40"/>
      <c r="B150" s="41"/>
      <c r="C150" s="214" t="s">
        <v>770</v>
      </c>
      <c r="D150" s="214" t="s">
        <v>132</v>
      </c>
      <c r="E150" s="215" t="s">
        <v>771</v>
      </c>
      <c r="F150" s="216" t="s">
        <v>772</v>
      </c>
      <c r="G150" s="217" t="s">
        <v>768</v>
      </c>
      <c r="H150" s="218">
        <v>10</v>
      </c>
      <c r="I150" s="219"/>
      <c r="J150" s="220">
        <f>ROUND(I150*H150,2)</f>
        <v>0</v>
      </c>
      <c r="K150" s="216" t="s">
        <v>272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621</v>
      </c>
      <c r="AT150" s="225" t="s">
        <v>132</v>
      </c>
      <c r="AU150" s="225" t="s">
        <v>150</v>
      </c>
      <c r="AY150" s="19" t="s">
        <v>130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621</v>
      </c>
      <c r="BM150" s="225" t="s">
        <v>773</v>
      </c>
    </row>
    <row r="151" s="2" customFormat="1" ht="16.5" customHeight="1">
      <c r="A151" s="40"/>
      <c r="B151" s="41"/>
      <c r="C151" s="214" t="s">
        <v>774</v>
      </c>
      <c r="D151" s="214" t="s">
        <v>132</v>
      </c>
      <c r="E151" s="215" t="s">
        <v>775</v>
      </c>
      <c r="F151" s="216" t="s">
        <v>776</v>
      </c>
      <c r="G151" s="217" t="s">
        <v>768</v>
      </c>
      <c r="H151" s="218">
        <v>30</v>
      </c>
      <c r="I151" s="219"/>
      <c r="J151" s="220">
        <f>ROUND(I151*H151,2)</f>
        <v>0</v>
      </c>
      <c r="K151" s="216" t="s">
        <v>272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621</v>
      </c>
      <c r="AT151" s="225" t="s">
        <v>132</v>
      </c>
      <c r="AU151" s="225" t="s">
        <v>150</v>
      </c>
      <c r="AY151" s="19" t="s">
        <v>130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621</v>
      </c>
      <c r="BM151" s="225" t="s">
        <v>777</v>
      </c>
    </row>
    <row r="152" s="2" customFormat="1" ht="16.5" customHeight="1">
      <c r="A152" s="40"/>
      <c r="B152" s="41"/>
      <c r="C152" s="214" t="s">
        <v>778</v>
      </c>
      <c r="D152" s="214" t="s">
        <v>132</v>
      </c>
      <c r="E152" s="215" t="s">
        <v>779</v>
      </c>
      <c r="F152" s="216" t="s">
        <v>780</v>
      </c>
      <c r="G152" s="217" t="s">
        <v>768</v>
      </c>
      <c r="H152" s="218">
        <v>30</v>
      </c>
      <c r="I152" s="219"/>
      <c r="J152" s="220">
        <f>ROUND(I152*H152,2)</f>
        <v>0</v>
      </c>
      <c r="K152" s="216" t="s">
        <v>272</v>
      </c>
      <c r="L152" s="46"/>
      <c r="M152" s="221" t="s">
        <v>19</v>
      </c>
      <c r="N152" s="222" t="s">
        <v>43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621</v>
      </c>
      <c r="AT152" s="225" t="s">
        <v>132</v>
      </c>
      <c r="AU152" s="225" t="s">
        <v>150</v>
      </c>
      <c r="AY152" s="19" t="s">
        <v>130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621</v>
      </c>
      <c r="BM152" s="225" t="s">
        <v>781</v>
      </c>
    </row>
    <row r="153" s="2" customFormat="1" ht="24.15" customHeight="1">
      <c r="A153" s="40"/>
      <c r="B153" s="41"/>
      <c r="C153" s="214" t="s">
        <v>782</v>
      </c>
      <c r="D153" s="214" t="s">
        <v>132</v>
      </c>
      <c r="E153" s="215" t="s">
        <v>313</v>
      </c>
      <c r="F153" s="216" t="s">
        <v>783</v>
      </c>
      <c r="G153" s="217" t="s">
        <v>784</v>
      </c>
      <c r="H153" s="218">
        <v>1</v>
      </c>
      <c r="I153" s="219"/>
      <c r="J153" s="220">
        <f>ROUND(I153*H153,2)</f>
        <v>0</v>
      </c>
      <c r="K153" s="216" t="s">
        <v>272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621</v>
      </c>
      <c r="AT153" s="225" t="s">
        <v>132</v>
      </c>
      <c r="AU153" s="225" t="s">
        <v>150</v>
      </c>
      <c r="AY153" s="19" t="s">
        <v>130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621</v>
      </c>
      <c r="BM153" s="225" t="s">
        <v>785</v>
      </c>
    </row>
    <row r="154" s="2" customFormat="1" ht="16.5" customHeight="1">
      <c r="A154" s="40"/>
      <c r="B154" s="41"/>
      <c r="C154" s="214" t="s">
        <v>786</v>
      </c>
      <c r="D154" s="214" t="s">
        <v>132</v>
      </c>
      <c r="E154" s="215" t="s">
        <v>661</v>
      </c>
      <c r="F154" s="216" t="s">
        <v>662</v>
      </c>
      <c r="G154" s="217" t="s">
        <v>663</v>
      </c>
      <c r="H154" s="294"/>
      <c r="I154" s="219"/>
      <c r="J154" s="220">
        <f>ROUND(I154*H154,2)</f>
        <v>0</v>
      </c>
      <c r="K154" s="216" t="s">
        <v>272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621</v>
      </c>
      <c r="AT154" s="225" t="s">
        <v>132</v>
      </c>
      <c r="AU154" s="225" t="s">
        <v>150</v>
      </c>
      <c r="AY154" s="19" t="s">
        <v>130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621</v>
      </c>
      <c r="BM154" s="225" t="s">
        <v>787</v>
      </c>
    </row>
    <row r="155" s="2" customFormat="1" ht="16.5" customHeight="1">
      <c r="A155" s="40"/>
      <c r="B155" s="41"/>
      <c r="C155" s="214" t="s">
        <v>788</v>
      </c>
      <c r="D155" s="214" t="s">
        <v>132</v>
      </c>
      <c r="E155" s="215" t="s">
        <v>665</v>
      </c>
      <c r="F155" s="216" t="s">
        <v>666</v>
      </c>
      <c r="G155" s="217" t="s">
        <v>663</v>
      </c>
      <c r="H155" s="294"/>
      <c r="I155" s="219"/>
      <c r="J155" s="220">
        <f>ROUND(I155*H155,2)</f>
        <v>0</v>
      </c>
      <c r="K155" s="216" t="s">
        <v>272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621</v>
      </c>
      <c r="AT155" s="225" t="s">
        <v>132</v>
      </c>
      <c r="AU155" s="225" t="s">
        <v>150</v>
      </c>
      <c r="AY155" s="19" t="s">
        <v>130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621</v>
      </c>
      <c r="BM155" s="225" t="s">
        <v>789</v>
      </c>
    </row>
    <row r="156" s="2" customFormat="1" ht="16.5" customHeight="1">
      <c r="A156" s="40"/>
      <c r="B156" s="41"/>
      <c r="C156" s="214" t="s">
        <v>790</v>
      </c>
      <c r="D156" s="214" t="s">
        <v>132</v>
      </c>
      <c r="E156" s="215" t="s">
        <v>668</v>
      </c>
      <c r="F156" s="216" t="s">
        <v>669</v>
      </c>
      <c r="G156" s="217" t="s">
        <v>663</v>
      </c>
      <c r="H156" s="294"/>
      <c r="I156" s="219"/>
      <c r="J156" s="220">
        <f>ROUND(I156*H156,2)</f>
        <v>0</v>
      </c>
      <c r="K156" s="216" t="s">
        <v>272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621</v>
      </c>
      <c r="AT156" s="225" t="s">
        <v>132</v>
      </c>
      <c r="AU156" s="225" t="s">
        <v>150</v>
      </c>
      <c r="AY156" s="19" t="s">
        <v>130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621</v>
      </c>
      <c r="BM156" s="225" t="s">
        <v>791</v>
      </c>
    </row>
    <row r="157" s="12" customFormat="1" ht="22.8" customHeight="1">
      <c r="A157" s="12"/>
      <c r="B157" s="198"/>
      <c r="C157" s="199"/>
      <c r="D157" s="200" t="s">
        <v>71</v>
      </c>
      <c r="E157" s="212" t="s">
        <v>792</v>
      </c>
      <c r="F157" s="212" t="s">
        <v>793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P158+P183</f>
        <v>0</v>
      </c>
      <c r="Q157" s="206"/>
      <c r="R157" s="207">
        <f>R158+R183</f>
        <v>0</v>
      </c>
      <c r="S157" s="206"/>
      <c r="T157" s="208">
        <f>T158+T183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150</v>
      </c>
      <c r="AT157" s="210" t="s">
        <v>71</v>
      </c>
      <c r="AU157" s="210" t="s">
        <v>79</v>
      </c>
      <c r="AY157" s="209" t="s">
        <v>130</v>
      </c>
      <c r="BK157" s="211">
        <f>BK158+BK183</f>
        <v>0</v>
      </c>
    </row>
    <row r="158" s="12" customFormat="1" ht="20.88" customHeight="1">
      <c r="A158" s="12"/>
      <c r="B158" s="198"/>
      <c r="C158" s="199"/>
      <c r="D158" s="200" t="s">
        <v>71</v>
      </c>
      <c r="E158" s="212" t="s">
        <v>794</v>
      </c>
      <c r="F158" s="212" t="s">
        <v>795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SUM(P159:P182)</f>
        <v>0</v>
      </c>
      <c r="Q158" s="206"/>
      <c r="R158" s="207">
        <f>SUM(R159:R182)</f>
        <v>0</v>
      </c>
      <c r="S158" s="206"/>
      <c r="T158" s="208">
        <f>SUM(T159:T182)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150</v>
      </c>
      <c r="AT158" s="210" t="s">
        <v>71</v>
      </c>
      <c r="AU158" s="210" t="s">
        <v>81</v>
      </c>
      <c r="AY158" s="209" t="s">
        <v>130</v>
      </c>
      <c r="BK158" s="211">
        <f>SUM(BK159:BK182)</f>
        <v>0</v>
      </c>
    </row>
    <row r="159" s="2" customFormat="1" ht="21.75" customHeight="1">
      <c r="A159" s="40"/>
      <c r="B159" s="41"/>
      <c r="C159" s="214" t="s">
        <v>796</v>
      </c>
      <c r="D159" s="214" t="s">
        <v>132</v>
      </c>
      <c r="E159" s="215" t="s">
        <v>797</v>
      </c>
      <c r="F159" s="216" t="s">
        <v>798</v>
      </c>
      <c r="G159" s="217" t="s">
        <v>631</v>
      </c>
      <c r="H159" s="218">
        <v>11</v>
      </c>
      <c r="I159" s="219"/>
      <c r="J159" s="220">
        <f>ROUND(I159*H159,2)</f>
        <v>0</v>
      </c>
      <c r="K159" s="216" t="s">
        <v>272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621</v>
      </c>
      <c r="AT159" s="225" t="s">
        <v>132</v>
      </c>
      <c r="AU159" s="225" t="s">
        <v>150</v>
      </c>
      <c r="AY159" s="19" t="s">
        <v>130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621</v>
      </c>
      <c r="BM159" s="225" t="s">
        <v>799</v>
      </c>
    </row>
    <row r="160" s="2" customFormat="1" ht="21.75" customHeight="1">
      <c r="A160" s="40"/>
      <c r="B160" s="41"/>
      <c r="C160" s="214" t="s">
        <v>800</v>
      </c>
      <c r="D160" s="214" t="s">
        <v>132</v>
      </c>
      <c r="E160" s="215" t="s">
        <v>801</v>
      </c>
      <c r="F160" s="216" t="s">
        <v>802</v>
      </c>
      <c r="G160" s="217" t="s">
        <v>570</v>
      </c>
      <c r="H160" s="218">
        <v>4.4000000000000004</v>
      </c>
      <c r="I160" s="219"/>
      <c r="J160" s="220">
        <f>ROUND(I160*H160,2)</f>
        <v>0</v>
      </c>
      <c r="K160" s="216" t="s">
        <v>272</v>
      </c>
      <c r="L160" s="46"/>
      <c r="M160" s="221" t="s">
        <v>19</v>
      </c>
      <c r="N160" s="222" t="s">
        <v>43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621</v>
      </c>
      <c r="AT160" s="225" t="s">
        <v>132</v>
      </c>
      <c r="AU160" s="225" t="s">
        <v>150</v>
      </c>
      <c r="AY160" s="19" t="s">
        <v>130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621</v>
      </c>
      <c r="BM160" s="225" t="s">
        <v>803</v>
      </c>
    </row>
    <row r="161" s="2" customFormat="1" ht="16.5" customHeight="1">
      <c r="A161" s="40"/>
      <c r="B161" s="41"/>
      <c r="C161" s="214" t="s">
        <v>804</v>
      </c>
      <c r="D161" s="214" t="s">
        <v>132</v>
      </c>
      <c r="E161" s="215" t="s">
        <v>805</v>
      </c>
      <c r="F161" s="216" t="s">
        <v>806</v>
      </c>
      <c r="G161" s="217" t="s">
        <v>570</v>
      </c>
      <c r="H161" s="218">
        <v>4.4000000000000004</v>
      </c>
      <c r="I161" s="219"/>
      <c r="J161" s="220">
        <f>ROUND(I161*H161,2)</f>
        <v>0</v>
      </c>
      <c r="K161" s="216" t="s">
        <v>272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621</v>
      </c>
      <c r="AT161" s="225" t="s">
        <v>132</v>
      </c>
      <c r="AU161" s="225" t="s">
        <v>150</v>
      </c>
      <c r="AY161" s="19" t="s">
        <v>130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621</v>
      </c>
      <c r="BM161" s="225" t="s">
        <v>807</v>
      </c>
    </row>
    <row r="162" s="2" customFormat="1" ht="16.5" customHeight="1">
      <c r="A162" s="40"/>
      <c r="B162" s="41"/>
      <c r="C162" s="214" t="s">
        <v>621</v>
      </c>
      <c r="D162" s="214" t="s">
        <v>132</v>
      </c>
      <c r="E162" s="215" t="s">
        <v>808</v>
      </c>
      <c r="F162" s="216" t="s">
        <v>809</v>
      </c>
      <c r="G162" s="217" t="s">
        <v>188</v>
      </c>
      <c r="H162" s="218">
        <v>160</v>
      </c>
      <c r="I162" s="219"/>
      <c r="J162" s="220">
        <f>ROUND(I162*H162,2)</f>
        <v>0</v>
      </c>
      <c r="K162" s="216" t="s">
        <v>272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621</v>
      </c>
      <c r="AT162" s="225" t="s">
        <v>132</v>
      </c>
      <c r="AU162" s="225" t="s">
        <v>150</v>
      </c>
      <c r="AY162" s="19" t="s">
        <v>130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621</v>
      </c>
      <c r="BM162" s="225" t="s">
        <v>810</v>
      </c>
    </row>
    <row r="163" s="2" customFormat="1" ht="21.75" customHeight="1">
      <c r="A163" s="40"/>
      <c r="B163" s="41"/>
      <c r="C163" s="214" t="s">
        <v>811</v>
      </c>
      <c r="D163" s="214" t="s">
        <v>132</v>
      </c>
      <c r="E163" s="215" t="s">
        <v>812</v>
      </c>
      <c r="F163" s="216" t="s">
        <v>813</v>
      </c>
      <c r="G163" s="217" t="s">
        <v>188</v>
      </c>
      <c r="H163" s="218">
        <v>160</v>
      </c>
      <c r="I163" s="219"/>
      <c r="J163" s="220">
        <f>ROUND(I163*H163,2)</f>
        <v>0</v>
      </c>
      <c r="K163" s="216" t="s">
        <v>272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621</v>
      </c>
      <c r="AT163" s="225" t="s">
        <v>132</v>
      </c>
      <c r="AU163" s="225" t="s">
        <v>150</v>
      </c>
      <c r="AY163" s="19" t="s">
        <v>130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621</v>
      </c>
      <c r="BM163" s="225" t="s">
        <v>814</v>
      </c>
    </row>
    <row r="164" s="2" customFormat="1" ht="16.5" customHeight="1">
      <c r="A164" s="40"/>
      <c r="B164" s="41"/>
      <c r="C164" s="214" t="s">
        <v>815</v>
      </c>
      <c r="D164" s="214" t="s">
        <v>132</v>
      </c>
      <c r="E164" s="215" t="s">
        <v>816</v>
      </c>
      <c r="F164" s="216" t="s">
        <v>817</v>
      </c>
      <c r="G164" s="217" t="s">
        <v>188</v>
      </c>
      <c r="H164" s="218">
        <v>160</v>
      </c>
      <c r="I164" s="219"/>
      <c r="J164" s="220">
        <f>ROUND(I164*H164,2)</f>
        <v>0</v>
      </c>
      <c r="K164" s="216" t="s">
        <v>272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621</v>
      </c>
      <c r="AT164" s="225" t="s">
        <v>132</v>
      </c>
      <c r="AU164" s="225" t="s">
        <v>150</v>
      </c>
      <c r="AY164" s="19" t="s">
        <v>130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621</v>
      </c>
      <c r="BM164" s="225" t="s">
        <v>818</v>
      </c>
    </row>
    <row r="165" s="2" customFormat="1" ht="16.5" customHeight="1">
      <c r="A165" s="40"/>
      <c r="B165" s="41"/>
      <c r="C165" s="214" t="s">
        <v>819</v>
      </c>
      <c r="D165" s="214" t="s">
        <v>132</v>
      </c>
      <c r="E165" s="215" t="s">
        <v>805</v>
      </c>
      <c r="F165" s="216" t="s">
        <v>806</v>
      </c>
      <c r="G165" s="217" t="s">
        <v>570</v>
      </c>
      <c r="H165" s="218">
        <v>48</v>
      </c>
      <c r="I165" s="219"/>
      <c r="J165" s="220">
        <f>ROUND(I165*H165,2)</f>
        <v>0</v>
      </c>
      <c r="K165" s="216" t="s">
        <v>272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621</v>
      </c>
      <c r="AT165" s="225" t="s">
        <v>132</v>
      </c>
      <c r="AU165" s="225" t="s">
        <v>150</v>
      </c>
      <c r="AY165" s="19" t="s">
        <v>130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621</v>
      </c>
      <c r="BM165" s="225" t="s">
        <v>820</v>
      </c>
    </row>
    <row r="166" s="2" customFormat="1" ht="16.5" customHeight="1">
      <c r="A166" s="40"/>
      <c r="B166" s="41"/>
      <c r="C166" s="214" t="s">
        <v>821</v>
      </c>
      <c r="D166" s="214" t="s">
        <v>132</v>
      </c>
      <c r="E166" s="215" t="s">
        <v>822</v>
      </c>
      <c r="F166" s="216" t="s">
        <v>823</v>
      </c>
      <c r="G166" s="217" t="s">
        <v>135</v>
      </c>
      <c r="H166" s="218">
        <v>80</v>
      </c>
      <c r="I166" s="219"/>
      <c r="J166" s="220">
        <f>ROUND(I166*H166,2)</f>
        <v>0</v>
      </c>
      <c r="K166" s="216" t="s">
        <v>272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621</v>
      </c>
      <c r="AT166" s="225" t="s">
        <v>132</v>
      </c>
      <c r="AU166" s="225" t="s">
        <v>150</v>
      </c>
      <c r="AY166" s="19" t="s">
        <v>130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621</v>
      </c>
      <c r="BM166" s="225" t="s">
        <v>824</v>
      </c>
    </row>
    <row r="167" s="2" customFormat="1" ht="16.5" customHeight="1">
      <c r="A167" s="40"/>
      <c r="B167" s="41"/>
      <c r="C167" s="214" t="s">
        <v>825</v>
      </c>
      <c r="D167" s="214" t="s">
        <v>132</v>
      </c>
      <c r="E167" s="215" t="s">
        <v>826</v>
      </c>
      <c r="F167" s="216" t="s">
        <v>827</v>
      </c>
      <c r="G167" s="217" t="s">
        <v>570</v>
      </c>
      <c r="H167" s="218">
        <v>32</v>
      </c>
      <c r="I167" s="219"/>
      <c r="J167" s="220">
        <f>ROUND(I167*H167,2)</f>
        <v>0</v>
      </c>
      <c r="K167" s="216" t="s">
        <v>272</v>
      </c>
      <c r="L167" s="46"/>
      <c r="M167" s="221" t="s">
        <v>19</v>
      </c>
      <c r="N167" s="222" t="s">
        <v>43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621</v>
      </c>
      <c r="AT167" s="225" t="s">
        <v>132</v>
      </c>
      <c r="AU167" s="225" t="s">
        <v>150</v>
      </c>
      <c r="AY167" s="19" t="s">
        <v>130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621</v>
      </c>
      <c r="BM167" s="225" t="s">
        <v>828</v>
      </c>
    </row>
    <row r="168" s="2" customFormat="1" ht="16.5" customHeight="1">
      <c r="A168" s="40"/>
      <c r="B168" s="41"/>
      <c r="C168" s="214" t="s">
        <v>829</v>
      </c>
      <c r="D168" s="214" t="s">
        <v>132</v>
      </c>
      <c r="E168" s="215" t="s">
        <v>830</v>
      </c>
      <c r="F168" s="216" t="s">
        <v>831</v>
      </c>
      <c r="G168" s="217" t="s">
        <v>188</v>
      </c>
      <c r="H168" s="218">
        <v>80</v>
      </c>
      <c r="I168" s="219"/>
      <c r="J168" s="220">
        <f>ROUND(I168*H168,2)</f>
        <v>0</v>
      </c>
      <c r="K168" s="216" t="s">
        <v>272</v>
      </c>
      <c r="L168" s="46"/>
      <c r="M168" s="221" t="s">
        <v>19</v>
      </c>
      <c r="N168" s="222" t="s">
        <v>43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621</v>
      </c>
      <c r="AT168" s="225" t="s">
        <v>132</v>
      </c>
      <c r="AU168" s="225" t="s">
        <v>150</v>
      </c>
      <c r="AY168" s="19" t="s">
        <v>130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621</v>
      </c>
      <c r="BM168" s="225" t="s">
        <v>832</v>
      </c>
    </row>
    <row r="169" s="2" customFormat="1" ht="16.5" customHeight="1">
      <c r="A169" s="40"/>
      <c r="B169" s="41"/>
      <c r="C169" s="214" t="s">
        <v>833</v>
      </c>
      <c r="D169" s="214" t="s">
        <v>132</v>
      </c>
      <c r="E169" s="215" t="s">
        <v>816</v>
      </c>
      <c r="F169" s="216" t="s">
        <v>817</v>
      </c>
      <c r="G169" s="217" t="s">
        <v>188</v>
      </c>
      <c r="H169" s="218">
        <v>80</v>
      </c>
      <c r="I169" s="219"/>
      <c r="J169" s="220">
        <f>ROUND(I169*H169,2)</f>
        <v>0</v>
      </c>
      <c r="K169" s="216" t="s">
        <v>272</v>
      </c>
      <c r="L169" s="46"/>
      <c r="M169" s="221" t="s">
        <v>19</v>
      </c>
      <c r="N169" s="222" t="s">
        <v>43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621</v>
      </c>
      <c r="AT169" s="225" t="s">
        <v>132</v>
      </c>
      <c r="AU169" s="225" t="s">
        <v>150</v>
      </c>
      <c r="AY169" s="19" t="s">
        <v>130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621</v>
      </c>
      <c r="BM169" s="225" t="s">
        <v>834</v>
      </c>
    </row>
    <row r="170" s="2" customFormat="1" ht="16.5" customHeight="1">
      <c r="A170" s="40"/>
      <c r="B170" s="41"/>
      <c r="C170" s="214" t="s">
        <v>835</v>
      </c>
      <c r="D170" s="214" t="s">
        <v>132</v>
      </c>
      <c r="E170" s="215" t="s">
        <v>836</v>
      </c>
      <c r="F170" s="216" t="s">
        <v>837</v>
      </c>
      <c r="G170" s="217" t="s">
        <v>188</v>
      </c>
      <c r="H170" s="218">
        <v>80</v>
      </c>
      <c r="I170" s="219"/>
      <c r="J170" s="220">
        <f>ROUND(I170*H170,2)</f>
        <v>0</v>
      </c>
      <c r="K170" s="216" t="s">
        <v>272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621</v>
      </c>
      <c r="AT170" s="225" t="s">
        <v>132</v>
      </c>
      <c r="AU170" s="225" t="s">
        <v>150</v>
      </c>
      <c r="AY170" s="19" t="s">
        <v>130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621</v>
      </c>
      <c r="BM170" s="225" t="s">
        <v>838</v>
      </c>
    </row>
    <row r="171" s="2" customFormat="1" ht="16.5" customHeight="1">
      <c r="A171" s="40"/>
      <c r="B171" s="41"/>
      <c r="C171" s="214" t="s">
        <v>839</v>
      </c>
      <c r="D171" s="214" t="s">
        <v>132</v>
      </c>
      <c r="E171" s="215" t="s">
        <v>840</v>
      </c>
      <c r="F171" s="216" t="s">
        <v>841</v>
      </c>
      <c r="G171" s="217" t="s">
        <v>188</v>
      </c>
      <c r="H171" s="218">
        <v>80</v>
      </c>
      <c r="I171" s="219"/>
      <c r="J171" s="220">
        <f>ROUND(I171*H171,2)</f>
        <v>0</v>
      </c>
      <c r="K171" s="216" t="s">
        <v>272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621</v>
      </c>
      <c r="AT171" s="225" t="s">
        <v>132</v>
      </c>
      <c r="AU171" s="225" t="s">
        <v>150</v>
      </c>
      <c r="AY171" s="19" t="s">
        <v>130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621</v>
      </c>
      <c r="BM171" s="225" t="s">
        <v>842</v>
      </c>
    </row>
    <row r="172" s="2" customFormat="1" ht="16.5" customHeight="1">
      <c r="A172" s="40"/>
      <c r="B172" s="41"/>
      <c r="C172" s="214" t="s">
        <v>843</v>
      </c>
      <c r="D172" s="214" t="s">
        <v>132</v>
      </c>
      <c r="E172" s="215" t="s">
        <v>805</v>
      </c>
      <c r="F172" s="216" t="s">
        <v>806</v>
      </c>
      <c r="G172" s="217" t="s">
        <v>570</v>
      </c>
      <c r="H172" s="218">
        <v>0.32000000000000001</v>
      </c>
      <c r="I172" s="219"/>
      <c r="J172" s="220">
        <f>ROUND(I172*H172,2)</f>
        <v>0</v>
      </c>
      <c r="K172" s="216" t="s">
        <v>272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621</v>
      </c>
      <c r="AT172" s="225" t="s">
        <v>132</v>
      </c>
      <c r="AU172" s="225" t="s">
        <v>150</v>
      </c>
      <c r="AY172" s="19" t="s">
        <v>130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621</v>
      </c>
      <c r="BM172" s="225" t="s">
        <v>844</v>
      </c>
    </row>
    <row r="173" s="2" customFormat="1" ht="16.5" customHeight="1">
      <c r="A173" s="40"/>
      <c r="B173" s="41"/>
      <c r="C173" s="214" t="s">
        <v>845</v>
      </c>
      <c r="D173" s="214" t="s">
        <v>132</v>
      </c>
      <c r="E173" s="215" t="s">
        <v>822</v>
      </c>
      <c r="F173" s="216" t="s">
        <v>823</v>
      </c>
      <c r="G173" s="217" t="s">
        <v>135</v>
      </c>
      <c r="H173" s="218">
        <v>40</v>
      </c>
      <c r="I173" s="219"/>
      <c r="J173" s="220">
        <f>ROUND(I173*H173,2)</f>
        <v>0</v>
      </c>
      <c r="K173" s="216" t="s">
        <v>272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621</v>
      </c>
      <c r="AT173" s="225" t="s">
        <v>132</v>
      </c>
      <c r="AU173" s="225" t="s">
        <v>150</v>
      </c>
      <c r="AY173" s="19" t="s">
        <v>130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621</v>
      </c>
      <c r="BM173" s="225" t="s">
        <v>846</v>
      </c>
    </row>
    <row r="174" s="2" customFormat="1" ht="21.75" customHeight="1">
      <c r="A174" s="40"/>
      <c r="B174" s="41"/>
      <c r="C174" s="214" t="s">
        <v>847</v>
      </c>
      <c r="D174" s="214" t="s">
        <v>132</v>
      </c>
      <c r="E174" s="215" t="s">
        <v>848</v>
      </c>
      <c r="F174" s="216" t="s">
        <v>849</v>
      </c>
      <c r="G174" s="217" t="s">
        <v>188</v>
      </c>
      <c r="H174" s="218">
        <v>110</v>
      </c>
      <c r="I174" s="219"/>
      <c r="J174" s="220">
        <f>ROUND(I174*H174,2)</f>
        <v>0</v>
      </c>
      <c r="K174" s="216" t="s">
        <v>272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621</v>
      </c>
      <c r="AT174" s="225" t="s">
        <v>132</v>
      </c>
      <c r="AU174" s="225" t="s">
        <v>150</v>
      </c>
      <c r="AY174" s="19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621</v>
      </c>
      <c r="BM174" s="225" t="s">
        <v>850</v>
      </c>
    </row>
    <row r="175" s="2" customFormat="1" ht="16.5" customHeight="1">
      <c r="A175" s="40"/>
      <c r="B175" s="41"/>
      <c r="C175" s="214" t="s">
        <v>851</v>
      </c>
      <c r="D175" s="214" t="s">
        <v>132</v>
      </c>
      <c r="E175" s="215" t="s">
        <v>816</v>
      </c>
      <c r="F175" s="216" t="s">
        <v>817</v>
      </c>
      <c r="G175" s="217" t="s">
        <v>188</v>
      </c>
      <c r="H175" s="218">
        <v>110</v>
      </c>
      <c r="I175" s="219"/>
      <c r="J175" s="220">
        <f>ROUND(I175*H175,2)</f>
        <v>0</v>
      </c>
      <c r="K175" s="216" t="s">
        <v>272</v>
      </c>
      <c r="L175" s="46"/>
      <c r="M175" s="221" t="s">
        <v>19</v>
      </c>
      <c r="N175" s="222" t="s">
        <v>43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621</v>
      </c>
      <c r="AT175" s="225" t="s">
        <v>132</v>
      </c>
      <c r="AU175" s="225" t="s">
        <v>150</v>
      </c>
      <c r="AY175" s="19" t="s">
        <v>130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621</v>
      </c>
      <c r="BM175" s="225" t="s">
        <v>852</v>
      </c>
    </row>
    <row r="176" s="2" customFormat="1" ht="16.5" customHeight="1">
      <c r="A176" s="40"/>
      <c r="B176" s="41"/>
      <c r="C176" s="214" t="s">
        <v>853</v>
      </c>
      <c r="D176" s="214" t="s">
        <v>132</v>
      </c>
      <c r="E176" s="215" t="s">
        <v>836</v>
      </c>
      <c r="F176" s="216" t="s">
        <v>837</v>
      </c>
      <c r="G176" s="217" t="s">
        <v>188</v>
      </c>
      <c r="H176" s="218">
        <v>110</v>
      </c>
      <c r="I176" s="219"/>
      <c r="J176" s="220">
        <f>ROUND(I176*H176,2)</f>
        <v>0</v>
      </c>
      <c r="K176" s="216" t="s">
        <v>272</v>
      </c>
      <c r="L176" s="46"/>
      <c r="M176" s="221" t="s">
        <v>19</v>
      </c>
      <c r="N176" s="222" t="s">
        <v>43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621</v>
      </c>
      <c r="AT176" s="225" t="s">
        <v>132</v>
      </c>
      <c r="AU176" s="225" t="s">
        <v>150</v>
      </c>
      <c r="AY176" s="19" t="s">
        <v>130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621</v>
      </c>
      <c r="BM176" s="225" t="s">
        <v>854</v>
      </c>
    </row>
    <row r="177" s="2" customFormat="1" ht="16.5" customHeight="1">
      <c r="A177" s="40"/>
      <c r="B177" s="41"/>
      <c r="C177" s="214" t="s">
        <v>855</v>
      </c>
      <c r="D177" s="214" t="s">
        <v>132</v>
      </c>
      <c r="E177" s="215" t="s">
        <v>805</v>
      </c>
      <c r="F177" s="216" t="s">
        <v>806</v>
      </c>
      <c r="G177" s="217" t="s">
        <v>570</v>
      </c>
      <c r="H177" s="218">
        <v>143</v>
      </c>
      <c r="I177" s="219"/>
      <c r="J177" s="220">
        <f>ROUND(I177*H177,2)</f>
        <v>0</v>
      </c>
      <c r="K177" s="216" t="s">
        <v>272</v>
      </c>
      <c r="L177" s="46"/>
      <c r="M177" s="221" t="s">
        <v>19</v>
      </c>
      <c r="N177" s="222" t="s">
        <v>43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621</v>
      </c>
      <c r="AT177" s="225" t="s">
        <v>132</v>
      </c>
      <c r="AU177" s="225" t="s">
        <v>150</v>
      </c>
      <c r="AY177" s="19" t="s">
        <v>130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621</v>
      </c>
      <c r="BM177" s="225" t="s">
        <v>856</v>
      </c>
    </row>
    <row r="178" s="2" customFormat="1" ht="16.5" customHeight="1">
      <c r="A178" s="40"/>
      <c r="B178" s="41"/>
      <c r="C178" s="214" t="s">
        <v>857</v>
      </c>
      <c r="D178" s="214" t="s">
        <v>132</v>
      </c>
      <c r="E178" s="215" t="s">
        <v>822</v>
      </c>
      <c r="F178" s="216" t="s">
        <v>823</v>
      </c>
      <c r="G178" s="217" t="s">
        <v>135</v>
      </c>
      <c r="H178" s="218">
        <v>110</v>
      </c>
      <c r="I178" s="219"/>
      <c r="J178" s="220">
        <f>ROUND(I178*H178,2)</f>
        <v>0</v>
      </c>
      <c r="K178" s="216" t="s">
        <v>272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621</v>
      </c>
      <c r="AT178" s="225" t="s">
        <v>132</v>
      </c>
      <c r="AU178" s="225" t="s">
        <v>150</v>
      </c>
      <c r="AY178" s="19" t="s">
        <v>130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621</v>
      </c>
      <c r="BM178" s="225" t="s">
        <v>858</v>
      </c>
    </row>
    <row r="179" s="2" customFormat="1" ht="16.5" customHeight="1">
      <c r="A179" s="40"/>
      <c r="B179" s="41"/>
      <c r="C179" s="214" t="s">
        <v>859</v>
      </c>
      <c r="D179" s="214" t="s">
        <v>132</v>
      </c>
      <c r="E179" s="215" t="s">
        <v>826</v>
      </c>
      <c r="F179" s="216" t="s">
        <v>827</v>
      </c>
      <c r="G179" s="217" t="s">
        <v>570</v>
      </c>
      <c r="H179" s="218">
        <v>142.56</v>
      </c>
      <c r="I179" s="219"/>
      <c r="J179" s="220">
        <f>ROUND(I179*H179,2)</f>
        <v>0</v>
      </c>
      <c r="K179" s="216" t="s">
        <v>272</v>
      </c>
      <c r="L179" s="46"/>
      <c r="M179" s="221" t="s">
        <v>19</v>
      </c>
      <c r="N179" s="222" t="s">
        <v>43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621</v>
      </c>
      <c r="AT179" s="225" t="s">
        <v>132</v>
      </c>
      <c r="AU179" s="225" t="s">
        <v>150</v>
      </c>
      <c r="AY179" s="19" t="s">
        <v>130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621</v>
      </c>
      <c r="BM179" s="225" t="s">
        <v>860</v>
      </c>
    </row>
    <row r="180" s="2" customFormat="1" ht="16.5" customHeight="1">
      <c r="A180" s="40"/>
      <c r="B180" s="41"/>
      <c r="C180" s="214" t="s">
        <v>861</v>
      </c>
      <c r="D180" s="214" t="s">
        <v>132</v>
      </c>
      <c r="E180" s="215" t="s">
        <v>661</v>
      </c>
      <c r="F180" s="216" t="s">
        <v>662</v>
      </c>
      <c r="G180" s="217" t="s">
        <v>663</v>
      </c>
      <c r="H180" s="294"/>
      <c r="I180" s="219"/>
      <c r="J180" s="220">
        <f>ROUND(I180*H180,2)</f>
        <v>0</v>
      </c>
      <c r="K180" s="216" t="s">
        <v>272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621</v>
      </c>
      <c r="AT180" s="225" t="s">
        <v>132</v>
      </c>
      <c r="AU180" s="225" t="s">
        <v>150</v>
      </c>
      <c r="AY180" s="19" t="s">
        <v>130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621</v>
      </c>
      <c r="BM180" s="225" t="s">
        <v>862</v>
      </c>
    </row>
    <row r="181" s="2" customFormat="1" ht="16.5" customHeight="1">
      <c r="A181" s="40"/>
      <c r="B181" s="41"/>
      <c r="C181" s="214" t="s">
        <v>863</v>
      </c>
      <c r="D181" s="214" t="s">
        <v>132</v>
      </c>
      <c r="E181" s="215" t="s">
        <v>665</v>
      </c>
      <c r="F181" s="216" t="s">
        <v>666</v>
      </c>
      <c r="G181" s="217" t="s">
        <v>663</v>
      </c>
      <c r="H181" s="294"/>
      <c r="I181" s="219"/>
      <c r="J181" s="220">
        <f>ROUND(I181*H181,2)</f>
        <v>0</v>
      </c>
      <c r="K181" s="216" t="s">
        <v>272</v>
      </c>
      <c r="L181" s="46"/>
      <c r="M181" s="221" t="s">
        <v>19</v>
      </c>
      <c r="N181" s="222" t="s">
        <v>43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621</v>
      </c>
      <c r="AT181" s="225" t="s">
        <v>132</v>
      </c>
      <c r="AU181" s="225" t="s">
        <v>150</v>
      </c>
      <c r="AY181" s="19" t="s">
        <v>130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79</v>
      </c>
      <c r="BK181" s="226">
        <f>ROUND(I181*H181,2)</f>
        <v>0</v>
      </c>
      <c r="BL181" s="19" t="s">
        <v>621</v>
      </c>
      <c r="BM181" s="225" t="s">
        <v>864</v>
      </c>
    </row>
    <row r="182" s="2" customFormat="1" ht="16.5" customHeight="1">
      <c r="A182" s="40"/>
      <c r="B182" s="41"/>
      <c r="C182" s="214" t="s">
        <v>865</v>
      </c>
      <c r="D182" s="214" t="s">
        <v>132</v>
      </c>
      <c r="E182" s="215" t="s">
        <v>668</v>
      </c>
      <c r="F182" s="216" t="s">
        <v>669</v>
      </c>
      <c r="G182" s="217" t="s">
        <v>663</v>
      </c>
      <c r="H182" s="294"/>
      <c r="I182" s="219"/>
      <c r="J182" s="220">
        <f>ROUND(I182*H182,2)</f>
        <v>0</v>
      </c>
      <c r="K182" s="216" t="s">
        <v>272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621</v>
      </c>
      <c r="AT182" s="225" t="s">
        <v>132</v>
      </c>
      <c r="AU182" s="225" t="s">
        <v>150</v>
      </c>
      <c r="AY182" s="19" t="s">
        <v>130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621</v>
      </c>
      <c r="BM182" s="225" t="s">
        <v>866</v>
      </c>
    </row>
    <row r="183" s="12" customFormat="1" ht="20.88" customHeight="1">
      <c r="A183" s="12"/>
      <c r="B183" s="198"/>
      <c r="C183" s="199"/>
      <c r="D183" s="200" t="s">
        <v>71</v>
      </c>
      <c r="E183" s="212" t="s">
        <v>867</v>
      </c>
      <c r="F183" s="212" t="s">
        <v>868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SUM(P184:P202)</f>
        <v>0</v>
      </c>
      <c r="Q183" s="206"/>
      <c r="R183" s="207">
        <f>SUM(R184:R202)</f>
        <v>0</v>
      </c>
      <c r="S183" s="206"/>
      <c r="T183" s="208">
        <f>SUM(T184:T202)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150</v>
      </c>
      <c r="AT183" s="210" t="s">
        <v>71</v>
      </c>
      <c r="AU183" s="210" t="s">
        <v>81</v>
      </c>
      <c r="AY183" s="209" t="s">
        <v>130</v>
      </c>
      <c r="BK183" s="211">
        <f>SUM(BK184:BK202)</f>
        <v>0</v>
      </c>
    </row>
    <row r="184" s="2" customFormat="1" ht="16.5" customHeight="1">
      <c r="A184" s="40"/>
      <c r="B184" s="41"/>
      <c r="C184" s="276" t="s">
        <v>869</v>
      </c>
      <c r="D184" s="276" t="s">
        <v>194</v>
      </c>
      <c r="E184" s="277" t="s">
        <v>870</v>
      </c>
      <c r="F184" s="278" t="s">
        <v>871</v>
      </c>
      <c r="G184" s="279" t="s">
        <v>570</v>
      </c>
      <c r="H184" s="280">
        <v>5.0999999999999996</v>
      </c>
      <c r="I184" s="281"/>
      <c r="J184" s="282">
        <f>ROUND(I184*H184,2)</f>
        <v>0</v>
      </c>
      <c r="K184" s="278" t="s">
        <v>272</v>
      </c>
      <c r="L184" s="283"/>
      <c r="M184" s="284" t="s">
        <v>19</v>
      </c>
      <c r="N184" s="285" t="s">
        <v>43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675</v>
      </c>
      <c r="AT184" s="225" t="s">
        <v>194</v>
      </c>
      <c r="AU184" s="225" t="s">
        <v>150</v>
      </c>
      <c r="AY184" s="19" t="s">
        <v>130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79</v>
      </c>
      <c r="BK184" s="226">
        <f>ROUND(I184*H184,2)</f>
        <v>0</v>
      </c>
      <c r="BL184" s="19" t="s">
        <v>675</v>
      </c>
      <c r="BM184" s="225" t="s">
        <v>872</v>
      </c>
    </row>
    <row r="185" s="2" customFormat="1" ht="16.5" customHeight="1">
      <c r="A185" s="40"/>
      <c r="B185" s="41"/>
      <c r="C185" s="276" t="s">
        <v>873</v>
      </c>
      <c r="D185" s="276" t="s">
        <v>194</v>
      </c>
      <c r="E185" s="277" t="s">
        <v>874</v>
      </c>
      <c r="F185" s="278" t="s">
        <v>875</v>
      </c>
      <c r="G185" s="279" t="s">
        <v>631</v>
      </c>
      <c r="H185" s="280">
        <v>11</v>
      </c>
      <c r="I185" s="281"/>
      <c r="J185" s="282">
        <f>ROUND(I185*H185,2)</f>
        <v>0</v>
      </c>
      <c r="K185" s="278" t="s">
        <v>272</v>
      </c>
      <c r="L185" s="283"/>
      <c r="M185" s="284" t="s">
        <v>19</v>
      </c>
      <c r="N185" s="285" t="s">
        <v>43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675</v>
      </c>
      <c r="AT185" s="225" t="s">
        <v>194</v>
      </c>
      <c r="AU185" s="225" t="s">
        <v>150</v>
      </c>
      <c r="AY185" s="19" t="s">
        <v>130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675</v>
      </c>
      <c r="BM185" s="225" t="s">
        <v>876</v>
      </c>
    </row>
    <row r="186" s="2" customFormat="1" ht="16.5" customHeight="1">
      <c r="A186" s="40"/>
      <c r="B186" s="41"/>
      <c r="C186" s="276" t="s">
        <v>877</v>
      </c>
      <c r="D186" s="276" t="s">
        <v>194</v>
      </c>
      <c r="E186" s="277" t="s">
        <v>878</v>
      </c>
      <c r="F186" s="278" t="s">
        <v>879</v>
      </c>
      <c r="G186" s="279" t="s">
        <v>570</v>
      </c>
      <c r="H186" s="280">
        <v>32</v>
      </c>
      <c r="I186" s="281"/>
      <c r="J186" s="282">
        <f>ROUND(I186*H186,2)</f>
        <v>0</v>
      </c>
      <c r="K186" s="278" t="s">
        <v>272</v>
      </c>
      <c r="L186" s="283"/>
      <c r="M186" s="284" t="s">
        <v>19</v>
      </c>
      <c r="N186" s="285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675</v>
      </c>
      <c r="AT186" s="225" t="s">
        <v>194</v>
      </c>
      <c r="AU186" s="225" t="s">
        <v>150</v>
      </c>
      <c r="AY186" s="19" t="s">
        <v>130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675</v>
      </c>
      <c r="BM186" s="225" t="s">
        <v>880</v>
      </c>
    </row>
    <row r="187" s="2" customFormat="1" ht="16.5" customHeight="1">
      <c r="A187" s="40"/>
      <c r="B187" s="41"/>
      <c r="C187" s="276" t="s">
        <v>881</v>
      </c>
      <c r="D187" s="276" t="s">
        <v>194</v>
      </c>
      <c r="E187" s="277" t="s">
        <v>882</v>
      </c>
      <c r="F187" s="278" t="s">
        <v>883</v>
      </c>
      <c r="G187" s="279" t="s">
        <v>570</v>
      </c>
      <c r="H187" s="280">
        <v>16</v>
      </c>
      <c r="I187" s="281"/>
      <c r="J187" s="282">
        <f>ROUND(I187*H187,2)</f>
        <v>0</v>
      </c>
      <c r="K187" s="278" t="s">
        <v>272</v>
      </c>
      <c r="L187" s="283"/>
      <c r="M187" s="284" t="s">
        <v>19</v>
      </c>
      <c r="N187" s="285" t="s">
        <v>43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675</v>
      </c>
      <c r="AT187" s="225" t="s">
        <v>194</v>
      </c>
      <c r="AU187" s="225" t="s">
        <v>150</v>
      </c>
      <c r="AY187" s="19" t="s">
        <v>130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675</v>
      </c>
      <c r="BM187" s="225" t="s">
        <v>884</v>
      </c>
    </row>
    <row r="188" s="2" customFormat="1" ht="16.5" customHeight="1">
      <c r="A188" s="40"/>
      <c r="B188" s="41"/>
      <c r="C188" s="276" t="s">
        <v>885</v>
      </c>
      <c r="D188" s="276" t="s">
        <v>194</v>
      </c>
      <c r="E188" s="277" t="s">
        <v>886</v>
      </c>
      <c r="F188" s="278" t="s">
        <v>887</v>
      </c>
      <c r="G188" s="279" t="s">
        <v>631</v>
      </c>
      <c r="H188" s="280">
        <v>320</v>
      </c>
      <c r="I188" s="281"/>
      <c r="J188" s="282">
        <f>ROUND(I188*H188,2)</f>
        <v>0</v>
      </c>
      <c r="K188" s="278" t="s">
        <v>272</v>
      </c>
      <c r="L188" s="283"/>
      <c r="M188" s="284" t="s">
        <v>19</v>
      </c>
      <c r="N188" s="285" t="s">
        <v>43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675</v>
      </c>
      <c r="AT188" s="225" t="s">
        <v>194</v>
      </c>
      <c r="AU188" s="225" t="s">
        <v>150</v>
      </c>
      <c r="AY188" s="19" t="s">
        <v>130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675</v>
      </c>
      <c r="BM188" s="225" t="s">
        <v>888</v>
      </c>
    </row>
    <row r="189" s="2" customFormat="1" ht="16.5" customHeight="1">
      <c r="A189" s="40"/>
      <c r="B189" s="41"/>
      <c r="C189" s="276" t="s">
        <v>889</v>
      </c>
      <c r="D189" s="276" t="s">
        <v>194</v>
      </c>
      <c r="E189" s="277" t="s">
        <v>890</v>
      </c>
      <c r="F189" s="278" t="s">
        <v>891</v>
      </c>
      <c r="G189" s="279" t="s">
        <v>188</v>
      </c>
      <c r="H189" s="280">
        <v>160</v>
      </c>
      <c r="I189" s="281"/>
      <c r="J189" s="282">
        <f>ROUND(I189*H189,2)</f>
        <v>0</v>
      </c>
      <c r="K189" s="278" t="s">
        <v>272</v>
      </c>
      <c r="L189" s="283"/>
      <c r="M189" s="284" t="s">
        <v>19</v>
      </c>
      <c r="N189" s="285" t="s">
        <v>43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675</v>
      </c>
      <c r="AT189" s="225" t="s">
        <v>194</v>
      </c>
      <c r="AU189" s="225" t="s">
        <v>150</v>
      </c>
      <c r="AY189" s="19" t="s">
        <v>130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675</v>
      </c>
      <c r="BM189" s="225" t="s">
        <v>892</v>
      </c>
    </row>
    <row r="190" s="2" customFormat="1" ht="16.5" customHeight="1">
      <c r="A190" s="40"/>
      <c r="B190" s="41"/>
      <c r="C190" s="276" t="s">
        <v>893</v>
      </c>
      <c r="D190" s="276" t="s">
        <v>194</v>
      </c>
      <c r="E190" s="277" t="s">
        <v>890</v>
      </c>
      <c r="F190" s="278" t="s">
        <v>891</v>
      </c>
      <c r="G190" s="279" t="s">
        <v>188</v>
      </c>
      <c r="H190" s="280">
        <v>80</v>
      </c>
      <c r="I190" s="281"/>
      <c r="J190" s="282">
        <f>ROUND(I190*H190,2)</f>
        <v>0</v>
      </c>
      <c r="K190" s="278" t="s">
        <v>272</v>
      </c>
      <c r="L190" s="283"/>
      <c r="M190" s="284" t="s">
        <v>19</v>
      </c>
      <c r="N190" s="285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675</v>
      </c>
      <c r="AT190" s="225" t="s">
        <v>194</v>
      </c>
      <c r="AU190" s="225" t="s">
        <v>150</v>
      </c>
      <c r="AY190" s="19" t="s">
        <v>130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675</v>
      </c>
      <c r="BM190" s="225" t="s">
        <v>894</v>
      </c>
    </row>
    <row r="191" s="2" customFormat="1" ht="21.75" customHeight="1">
      <c r="A191" s="40"/>
      <c r="B191" s="41"/>
      <c r="C191" s="276" t="s">
        <v>895</v>
      </c>
      <c r="D191" s="276" t="s">
        <v>194</v>
      </c>
      <c r="E191" s="277" t="s">
        <v>896</v>
      </c>
      <c r="F191" s="278" t="s">
        <v>897</v>
      </c>
      <c r="G191" s="279" t="s">
        <v>188</v>
      </c>
      <c r="H191" s="280">
        <v>80</v>
      </c>
      <c r="I191" s="281"/>
      <c r="J191" s="282">
        <f>ROUND(I191*H191,2)</f>
        <v>0</v>
      </c>
      <c r="K191" s="278" t="s">
        <v>272</v>
      </c>
      <c r="L191" s="283"/>
      <c r="M191" s="284" t="s">
        <v>19</v>
      </c>
      <c r="N191" s="285" t="s">
        <v>43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675</v>
      </c>
      <c r="AT191" s="225" t="s">
        <v>194</v>
      </c>
      <c r="AU191" s="225" t="s">
        <v>150</v>
      </c>
      <c r="AY191" s="19" t="s">
        <v>130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675</v>
      </c>
      <c r="BM191" s="225" t="s">
        <v>898</v>
      </c>
    </row>
    <row r="192" s="2" customFormat="1" ht="16.5" customHeight="1">
      <c r="A192" s="40"/>
      <c r="B192" s="41"/>
      <c r="C192" s="276" t="s">
        <v>899</v>
      </c>
      <c r="D192" s="276" t="s">
        <v>194</v>
      </c>
      <c r="E192" s="277" t="s">
        <v>900</v>
      </c>
      <c r="F192" s="278" t="s">
        <v>901</v>
      </c>
      <c r="G192" s="279" t="s">
        <v>631</v>
      </c>
      <c r="H192" s="280">
        <v>13</v>
      </c>
      <c r="I192" s="281"/>
      <c r="J192" s="282">
        <f>ROUND(I192*H192,2)</f>
        <v>0</v>
      </c>
      <c r="K192" s="278" t="s">
        <v>272</v>
      </c>
      <c r="L192" s="283"/>
      <c r="M192" s="284" t="s">
        <v>19</v>
      </c>
      <c r="N192" s="285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675</v>
      </c>
      <c r="AT192" s="225" t="s">
        <v>194</v>
      </c>
      <c r="AU192" s="225" t="s">
        <v>150</v>
      </c>
      <c r="AY192" s="19" t="s">
        <v>130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675</v>
      </c>
      <c r="BM192" s="225" t="s">
        <v>902</v>
      </c>
    </row>
    <row r="193" s="2" customFormat="1" ht="16.5" customHeight="1">
      <c r="A193" s="40"/>
      <c r="B193" s="41"/>
      <c r="C193" s="276" t="s">
        <v>903</v>
      </c>
      <c r="D193" s="276" t="s">
        <v>194</v>
      </c>
      <c r="E193" s="277" t="s">
        <v>878</v>
      </c>
      <c r="F193" s="278" t="s">
        <v>879</v>
      </c>
      <c r="G193" s="279" t="s">
        <v>570</v>
      </c>
      <c r="H193" s="280">
        <v>142.56</v>
      </c>
      <c r="I193" s="281"/>
      <c r="J193" s="282">
        <f>ROUND(I193*H193,2)</f>
        <v>0</v>
      </c>
      <c r="K193" s="278" t="s">
        <v>272</v>
      </c>
      <c r="L193" s="283"/>
      <c r="M193" s="284" t="s">
        <v>19</v>
      </c>
      <c r="N193" s="285" t="s">
        <v>43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675</v>
      </c>
      <c r="AT193" s="225" t="s">
        <v>194</v>
      </c>
      <c r="AU193" s="225" t="s">
        <v>150</v>
      </c>
      <c r="AY193" s="19" t="s">
        <v>130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79</v>
      </c>
      <c r="BK193" s="226">
        <f>ROUND(I193*H193,2)</f>
        <v>0</v>
      </c>
      <c r="BL193" s="19" t="s">
        <v>675</v>
      </c>
      <c r="BM193" s="225" t="s">
        <v>904</v>
      </c>
    </row>
    <row r="194" s="2" customFormat="1" ht="16.5" customHeight="1">
      <c r="A194" s="40"/>
      <c r="B194" s="41"/>
      <c r="C194" s="276" t="s">
        <v>905</v>
      </c>
      <c r="D194" s="276" t="s">
        <v>194</v>
      </c>
      <c r="E194" s="277" t="s">
        <v>890</v>
      </c>
      <c r="F194" s="278" t="s">
        <v>891</v>
      </c>
      <c r="G194" s="279" t="s">
        <v>188</v>
      </c>
      <c r="H194" s="280">
        <v>110</v>
      </c>
      <c r="I194" s="281"/>
      <c r="J194" s="282">
        <f>ROUND(I194*H194,2)</f>
        <v>0</v>
      </c>
      <c r="K194" s="278" t="s">
        <v>272</v>
      </c>
      <c r="L194" s="283"/>
      <c r="M194" s="284" t="s">
        <v>19</v>
      </c>
      <c r="N194" s="285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675</v>
      </c>
      <c r="AT194" s="225" t="s">
        <v>194</v>
      </c>
      <c r="AU194" s="225" t="s">
        <v>150</v>
      </c>
      <c r="AY194" s="19" t="s">
        <v>130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675</v>
      </c>
      <c r="BM194" s="225" t="s">
        <v>906</v>
      </c>
    </row>
    <row r="195" s="2" customFormat="1" ht="21.75" customHeight="1">
      <c r="A195" s="40"/>
      <c r="B195" s="41"/>
      <c r="C195" s="276" t="s">
        <v>907</v>
      </c>
      <c r="D195" s="276" t="s">
        <v>194</v>
      </c>
      <c r="E195" s="277" t="s">
        <v>896</v>
      </c>
      <c r="F195" s="278" t="s">
        <v>897</v>
      </c>
      <c r="G195" s="279" t="s">
        <v>188</v>
      </c>
      <c r="H195" s="280">
        <v>110</v>
      </c>
      <c r="I195" s="281"/>
      <c r="J195" s="282">
        <f>ROUND(I195*H195,2)</f>
        <v>0</v>
      </c>
      <c r="K195" s="278" t="s">
        <v>272</v>
      </c>
      <c r="L195" s="283"/>
      <c r="M195" s="284" t="s">
        <v>19</v>
      </c>
      <c r="N195" s="285" t="s">
        <v>43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675</v>
      </c>
      <c r="AT195" s="225" t="s">
        <v>194</v>
      </c>
      <c r="AU195" s="225" t="s">
        <v>150</v>
      </c>
      <c r="AY195" s="19" t="s">
        <v>130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675</v>
      </c>
      <c r="BM195" s="225" t="s">
        <v>908</v>
      </c>
    </row>
    <row r="196" s="2" customFormat="1" ht="16.5" customHeight="1">
      <c r="A196" s="40"/>
      <c r="B196" s="41"/>
      <c r="C196" s="276" t="s">
        <v>909</v>
      </c>
      <c r="D196" s="276" t="s">
        <v>194</v>
      </c>
      <c r="E196" s="277" t="s">
        <v>900</v>
      </c>
      <c r="F196" s="278" t="s">
        <v>901</v>
      </c>
      <c r="G196" s="279" t="s">
        <v>631</v>
      </c>
      <c r="H196" s="280">
        <v>18</v>
      </c>
      <c r="I196" s="281"/>
      <c r="J196" s="282">
        <f>ROUND(I196*H196,2)</f>
        <v>0</v>
      </c>
      <c r="K196" s="278" t="s">
        <v>272</v>
      </c>
      <c r="L196" s="283"/>
      <c r="M196" s="284" t="s">
        <v>19</v>
      </c>
      <c r="N196" s="285" t="s">
        <v>43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675</v>
      </c>
      <c r="AT196" s="225" t="s">
        <v>194</v>
      </c>
      <c r="AU196" s="225" t="s">
        <v>150</v>
      </c>
      <c r="AY196" s="19" t="s">
        <v>130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675</v>
      </c>
      <c r="BM196" s="225" t="s">
        <v>910</v>
      </c>
    </row>
    <row r="197" s="2" customFormat="1" ht="16.5" customHeight="1">
      <c r="A197" s="40"/>
      <c r="B197" s="41"/>
      <c r="C197" s="214" t="s">
        <v>911</v>
      </c>
      <c r="D197" s="214" t="s">
        <v>132</v>
      </c>
      <c r="E197" s="215" t="s">
        <v>71</v>
      </c>
      <c r="F197" s="216" t="s">
        <v>689</v>
      </c>
      <c r="G197" s="217" t="s">
        <v>663</v>
      </c>
      <c r="H197" s="294"/>
      <c r="I197" s="219"/>
      <c r="J197" s="220">
        <f>ROUND(I197*H197,2)</f>
        <v>0</v>
      </c>
      <c r="K197" s="216" t="s">
        <v>272</v>
      </c>
      <c r="L197" s="46"/>
      <c r="M197" s="221" t="s">
        <v>19</v>
      </c>
      <c r="N197" s="222" t="s">
        <v>43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621</v>
      </c>
      <c r="AT197" s="225" t="s">
        <v>132</v>
      </c>
      <c r="AU197" s="225" t="s">
        <v>150</v>
      </c>
      <c r="AY197" s="19" t="s">
        <v>130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621</v>
      </c>
      <c r="BM197" s="225" t="s">
        <v>912</v>
      </c>
    </row>
    <row r="198" s="2" customFormat="1" ht="16.5" customHeight="1">
      <c r="A198" s="40"/>
      <c r="B198" s="41"/>
      <c r="C198" s="214" t="s">
        <v>913</v>
      </c>
      <c r="D198" s="214" t="s">
        <v>132</v>
      </c>
      <c r="E198" s="215" t="s">
        <v>661</v>
      </c>
      <c r="F198" s="216" t="s">
        <v>662</v>
      </c>
      <c r="G198" s="217" t="s">
        <v>663</v>
      </c>
      <c r="H198" s="294"/>
      <c r="I198" s="219"/>
      <c r="J198" s="220">
        <f>ROUND(I198*H198,2)</f>
        <v>0</v>
      </c>
      <c r="K198" s="216" t="s">
        <v>272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621</v>
      </c>
      <c r="AT198" s="225" t="s">
        <v>132</v>
      </c>
      <c r="AU198" s="225" t="s">
        <v>150</v>
      </c>
      <c r="AY198" s="19" t="s">
        <v>130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621</v>
      </c>
      <c r="BM198" s="225" t="s">
        <v>914</v>
      </c>
    </row>
    <row r="199" s="2" customFormat="1" ht="16.5" customHeight="1">
      <c r="A199" s="40"/>
      <c r="B199" s="41"/>
      <c r="C199" s="214" t="s">
        <v>915</v>
      </c>
      <c r="D199" s="214" t="s">
        <v>132</v>
      </c>
      <c r="E199" s="215" t="s">
        <v>692</v>
      </c>
      <c r="F199" s="216" t="s">
        <v>693</v>
      </c>
      <c r="G199" s="217" t="s">
        <v>663</v>
      </c>
      <c r="H199" s="294"/>
      <c r="I199" s="219"/>
      <c r="J199" s="220">
        <f>ROUND(I199*H199,2)</f>
        <v>0</v>
      </c>
      <c r="K199" s="216" t="s">
        <v>272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675</v>
      </c>
      <c r="AT199" s="225" t="s">
        <v>132</v>
      </c>
      <c r="AU199" s="225" t="s">
        <v>150</v>
      </c>
      <c r="AY199" s="19" t="s">
        <v>130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675</v>
      </c>
      <c r="BM199" s="225" t="s">
        <v>916</v>
      </c>
    </row>
    <row r="200" s="2" customFormat="1" ht="16.5" customHeight="1">
      <c r="A200" s="40"/>
      <c r="B200" s="41"/>
      <c r="C200" s="214" t="s">
        <v>917</v>
      </c>
      <c r="D200" s="214" t="s">
        <v>132</v>
      </c>
      <c r="E200" s="215" t="s">
        <v>665</v>
      </c>
      <c r="F200" s="216" t="s">
        <v>666</v>
      </c>
      <c r="G200" s="217" t="s">
        <v>663</v>
      </c>
      <c r="H200" s="294"/>
      <c r="I200" s="219"/>
      <c r="J200" s="220">
        <f>ROUND(I200*H200,2)</f>
        <v>0</v>
      </c>
      <c r="K200" s="216" t="s">
        <v>272</v>
      </c>
      <c r="L200" s="46"/>
      <c r="M200" s="221" t="s">
        <v>19</v>
      </c>
      <c r="N200" s="222" t="s">
        <v>43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621</v>
      </c>
      <c r="AT200" s="225" t="s">
        <v>132</v>
      </c>
      <c r="AU200" s="225" t="s">
        <v>150</v>
      </c>
      <c r="AY200" s="19" t="s">
        <v>130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79</v>
      </c>
      <c r="BK200" s="226">
        <f>ROUND(I200*H200,2)</f>
        <v>0</v>
      </c>
      <c r="BL200" s="19" t="s">
        <v>621</v>
      </c>
      <c r="BM200" s="225" t="s">
        <v>918</v>
      </c>
    </row>
    <row r="201" s="2" customFormat="1" ht="16.5" customHeight="1">
      <c r="A201" s="40"/>
      <c r="B201" s="41"/>
      <c r="C201" s="214" t="s">
        <v>919</v>
      </c>
      <c r="D201" s="214" t="s">
        <v>132</v>
      </c>
      <c r="E201" s="215" t="s">
        <v>696</v>
      </c>
      <c r="F201" s="216" t="s">
        <v>697</v>
      </c>
      <c r="G201" s="217" t="s">
        <v>663</v>
      </c>
      <c r="H201" s="294"/>
      <c r="I201" s="219"/>
      <c r="J201" s="220">
        <f>ROUND(I201*H201,2)</f>
        <v>0</v>
      </c>
      <c r="K201" s="216" t="s">
        <v>272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621</v>
      </c>
      <c r="AT201" s="225" t="s">
        <v>132</v>
      </c>
      <c r="AU201" s="225" t="s">
        <v>150</v>
      </c>
      <c r="AY201" s="19" t="s">
        <v>130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621</v>
      </c>
      <c r="BM201" s="225" t="s">
        <v>920</v>
      </c>
    </row>
    <row r="202" s="2" customFormat="1" ht="16.5" customHeight="1">
      <c r="A202" s="40"/>
      <c r="B202" s="41"/>
      <c r="C202" s="214" t="s">
        <v>921</v>
      </c>
      <c r="D202" s="214" t="s">
        <v>132</v>
      </c>
      <c r="E202" s="215" t="s">
        <v>668</v>
      </c>
      <c r="F202" s="216" t="s">
        <v>669</v>
      </c>
      <c r="G202" s="217" t="s">
        <v>663</v>
      </c>
      <c r="H202" s="294"/>
      <c r="I202" s="219"/>
      <c r="J202" s="220">
        <f>ROUND(I202*H202,2)</f>
        <v>0</v>
      </c>
      <c r="K202" s="216" t="s">
        <v>272</v>
      </c>
      <c r="L202" s="46"/>
      <c r="M202" s="295" t="s">
        <v>19</v>
      </c>
      <c r="N202" s="296" t="s">
        <v>43</v>
      </c>
      <c r="O202" s="292"/>
      <c r="P202" s="297">
        <f>O202*H202</f>
        <v>0</v>
      </c>
      <c r="Q202" s="297">
        <v>0</v>
      </c>
      <c r="R202" s="297">
        <f>Q202*H202</f>
        <v>0</v>
      </c>
      <c r="S202" s="297">
        <v>0</v>
      </c>
      <c r="T202" s="29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621</v>
      </c>
      <c r="AT202" s="225" t="s">
        <v>132</v>
      </c>
      <c r="AU202" s="225" t="s">
        <v>150</v>
      </c>
      <c r="AY202" s="19" t="s">
        <v>130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621</v>
      </c>
      <c r="BM202" s="225" t="s">
        <v>922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62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CGxzqxvjblCQMxjfZLXfuR1VKDgk50Bq+q9xNIpUSGj0y2uQsECZEKZUCdZDaydwJgQd1v6dScalNvhUhWezZg==" hashValue="k5tHTAAW+u0Wf+oRSUN92FtynI948PsImGKPU2q1KavimH83vFyK7kTflqgXq2eF4BdueSQdM1TUX9OMyztTVA==" algorithmName="SHA-512" password="EE7F"/>
  <autoFilter ref="C88:K20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21. 5. 2023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37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ROUND((SUM(BE81:BE137)),  2)</f>
        <v>0</v>
      </c>
      <c r="G33" s="40"/>
      <c r="H33" s="40"/>
      <c r="I33" s="159">
        <v>0.20999999999999999</v>
      </c>
      <c r="J33" s="158">
        <f>ROUND(((SUM(BE81:BE137))*I33),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ROUND((SUM(BF81:BF137)),  2)</f>
        <v>0</v>
      </c>
      <c r="G34" s="40"/>
      <c r="H34" s="40"/>
      <c r="I34" s="159">
        <v>0.14999999999999999</v>
      </c>
      <c r="J34" s="158">
        <f>ROUND(((SUM(BF81:BF137))*I34),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ROUND((SUM(BG81:BG137)),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ROUND((SUM(BH81:BH137)),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ROUND((SUM(BI81:BI137)),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Město Dobříš - Rekonstukce ul. Husova_(B)_neuznatelné náklady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901 - Návrh DIO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Dobříš</v>
      </c>
      <c r="G52" s="42"/>
      <c r="H52" s="42"/>
      <c r="I52" s="34" t="s">
        <v>23</v>
      </c>
      <c r="J52" s="74" t="str">
        <f>IF(J12="","",J12)</f>
        <v>21. 5. 2023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Dobříš</v>
      </c>
      <c r="G54" s="42"/>
      <c r="H54" s="42"/>
      <c r="I54" s="34" t="s">
        <v>31</v>
      </c>
      <c r="J54" s="38" t="str">
        <f>E21</f>
        <v>DOPAS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L. Štuller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108</v>
      </c>
      <c r="D57" s="173"/>
      <c r="E57" s="173"/>
      <c r="F57" s="173"/>
      <c r="G57" s="173"/>
      <c r="H57" s="173"/>
      <c r="I57" s="173"/>
      <c r="J57" s="174" t="s">
        <v>109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76"/>
      <c r="C60" s="177"/>
      <c r="D60" s="178" t="s">
        <v>111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114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115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Město Dobříš - Rekonstukce ul. Husova_(B)_neuznatelné náklady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901 - Návrh DIO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Dobříš</v>
      </c>
      <c r="G75" s="42"/>
      <c r="H75" s="42"/>
      <c r="I75" s="34" t="s">
        <v>23</v>
      </c>
      <c r="J75" s="74" t="str">
        <f>IF(J12="","",J12)</f>
        <v>21. 5. 2023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Dobříš</v>
      </c>
      <c r="G77" s="42"/>
      <c r="H77" s="42"/>
      <c r="I77" s="34" t="s">
        <v>31</v>
      </c>
      <c r="J77" s="38" t="str">
        <f>E21</f>
        <v>DOPAS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L. Štuller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116</v>
      </c>
      <c r="D80" s="190" t="s">
        <v>57</v>
      </c>
      <c r="E80" s="190" t="s">
        <v>53</v>
      </c>
      <c r="F80" s="190" t="s">
        <v>54</v>
      </c>
      <c r="G80" s="190" t="s">
        <v>117</v>
      </c>
      <c r="H80" s="190" t="s">
        <v>118</v>
      </c>
      <c r="I80" s="190" t="s">
        <v>119</v>
      </c>
      <c r="J80" s="190" t="s">
        <v>109</v>
      </c>
      <c r="K80" s="191" t="s">
        <v>120</v>
      </c>
      <c r="L80" s="192"/>
      <c r="M80" s="94" t="s">
        <v>19</v>
      </c>
      <c r="N80" s="95" t="s">
        <v>42</v>
      </c>
      <c r="O80" s="95" t="s">
        <v>121</v>
      </c>
      <c r="P80" s="95" t="s">
        <v>122</v>
      </c>
      <c r="Q80" s="95" t="s">
        <v>123</v>
      </c>
      <c r="R80" s="95" t="s">
        <v>124</v>
      </c>
      <c r="S80" s="95" t="s">
        <v>125</v>
      </c>
      <c r="T80" s="96" t="s">
        <v>126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127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110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71</v>
      </c>
      <c r="E82" s="201" t="s">
        <v>128</v>
      </c>
      <c r="F82" s="201" t="s">
        <v>129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79</v>
      </c>
      <c r="AT82" s="210" t="s">
        <v>71</v>
      </c>
      <c r="AU82" s="210" t="s">
        <v>72</v>
      </c>
      <c r="AY82" s="209" t="s">
        <v>130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71</v>
      </c>
      <c r="E83" s="212" t="s">
        <v>193</v>
      </c>
      <c r="F83" s="212" t="s">
        <v>211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SUM(P84:P137)</f>
        <v>0</v>
      </c>
      <c r="Q83" s="206"/>
      <c r="R83" s="207">
        <f>SUM(R84:R137)</f>
        <v>0</v>
      </c>
      <c r="S83" s="206"/>
      <c r="T83" s="208">
        <f>SUM(T84:T137)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79</v>
      </c>
      <c r="AT83" s="210" t="s">
        <v>71</v>
      </c>
      <c r="AU83" s="210" t="s">
        <v>79</v>
      </c>
      <c r="AY83" s="209" t="s">
        <v>130</v>
      </c>
      <c r="BK83" s="211">
        <f>SUM(BK84:BK137)</f>
        <v>0</v>
      </c>
    </row>
    <row r="84" s="2" customFormat="1" ht="37.8" customHeight="1">
      <c r="A84" s="40"/>
      <c r="B84" s="41"/>
      <c r="C84" s="214" t="s">
        <v>79</v>
      </c>
      <c r="D84" s="214" t="s">
        <v>132</v>
      </c>
      <c r="E84" s="215" t="s">
        <v>924</v>
      </c>
      <c r="F84" s="216" t="s">
        <v>925</v>
      </c>
      <c r="G84" s="217" t="s">
        <v>215</v>
      </c>
      <c r="H84" s="218">
        <v>13</v>
      </c>
      <c r="I84" s="219"/>
      <c r="J84" s="220">
        <f>ROUND(I84*H84,2)</f>
        <v>0</v>
      </c>
      <c r="K84" s="216" t="s">
        <v>136</v>
      </c>
      <c r="L84" s="46"/>
      <c r="M84" s="221" t="s">
        <v>19</v>
      </c>
      <c r="N84" s="222" t="s">
        <v>43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137</v>
      </c>
      <c r="AT84" s="225" t="s">
        <v>132</v>
      </c>
      <c r="AU84" s="225" t="s">
        <v>81</v>
      </c>
      <c r="AY84" s="19" t="s">
        <v>130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137</v>
      </c>
      <c r="BM84" s="225" t="s">
        <v>926</v>
      </c>
    </row>
    <row r="85" s="2" customFormat="1">
      <c r="A85" s="40"/>
      <c r="B85" s="41"/>
      <c r="C85" s="42"/>
      <c r="D85" s="227" t="s">
        <v>139</v>
      </c>
      <c r="E85" s="42"/>
      <c r="F85" s="228" t="s">
        <v>927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139</v>
      </c>
      <c r="AU85" s="19" t="s">
        <v>81</v>
      </c>
    </row>
    <row r="86" s="13" customFormat="1">
      <c r="A86" s="13"/>
      <c r="B86" s="232"/>
      <c r="C86" s="233"/>
      <c r="D86" s="234" t="s">
        <v>141</v>
      </c>
      <c r="E86" s="235" t="s">
        <v>19</v>
      </c>
      <c r="F86" s="236" t="s">
        <v>928</v>
      </c>
      <c r="G86" s="233"/>
      <c r="H86" s="235" t="s">
        <v>19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141</v>
      </c>
      <c r="AU86" s="242" t="s">
        <v>81</v>
      </c>
      <c r="AV86" s="13" t="s">
        <v>79</v>
      </c>
      <c r="AW86" s="13" t="s">
        <v>33</v>
      </c>
      <c r="AX86" s="13" t="s">
        <v>72</v>
      </c>
      <c r="AY86" s="242" t="s">
        <v>130</v>
      </c>
    </row>
    <row r="87" s="14" customFormat="1">
      <c r="A87" s="14"/>
      <c r="B87" s="243"/>
      <c r="C87" s="244"/>
      <c r="D87" s="234" t="s">
        <v>141</v>
      </c>
      <c r="E87" s="245" t="s">
        <v>19</v>
      </c>
      <c r="F87" s="246" t="s">
        <v>929</v>
      </c>
      <c r="G87" s="244"/>
      <c r="H87" s="247">
        <v>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141</v>
      </c>
      <c r="AU87" s="253" t="s">
        <v>81</v>
      </c>
      <c r="AV87" s="14" t="s">
        <v>81</v>
      </c>
      <c r="AW87" s="14" t="s">
        <v>33</v>
      </c>
      <c r="AX87" s="14" t="s">
        <v>72</v>
      </c>
      <c r="AY87" s="253" t="s">
        <v>130</v>
      </c>
    </row>
    <row r="88" s="14" customFormat="1">
      <c r="A88" s="14"/>
      <c r="B88" s="243"/>
      <c r="C88" s="244"/>
      <c r="D88" s="234" t="s">
        <v>141</v>
      </c>
      <c r="E88" s="245" t="s">
        <v>19</v>
      </c>
      <c r="F88" s="246" t="s">
        <v>930</v>
      </c>
      <c r="G88" s="244"/>
      <c r="H88" s="247">
        <v>4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3" t="s">
        <v>141</v>
      </c>
      <c r="AU88" s="253" t="s">
        <v>81</v>
      </c>
      <c r="AV88" s="14" t="s">
        <v>81</v>
      </c>
      <c r="AW88" s="14" t="s">
        <v>33</v>
      </c>
      <c r="AX88" s="14" t="s">
        <v>72</v>
      </c>
      <c r="AY88" s="253" t="s">
        <v>130</v>
      </c>
    </row>
    <row r="89" s="14" customFormat="1">
      <c r="A89" s="14"/>
      <c r="B89" s="243"/>
      <c r="C89" s="244"/>
      <c r="D89" s="234" t="s">
        <v>141</v>
      </c>
      <c r="E89" s="245" t="s">
        <v>19</v>
      </c>
      <c r="F89" s="246" t="s">
        <v>931</v>
      </c>
      <c r="G89" s="244"/>
      <c r="H89" s="247">
        <v>3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141</v>
      </c>
      <c r="AU89" s="253" t="s">
        <v>81</v>
      </c>
      <c r="AV89" s="14" t="s">
        <v>81</v>
      </c>
      <c r="AW89" s="14" t="s">
        <v>33</v>
      </c>
      <c r="AX89" s="14" t="s">
        <v>72</v>
      </c>
      <c r="AY89" s="253" t="s">
        <v>130</v>
      </c>
    </row>
    <row r="90" s="14" customFormat="1">
      <c r="A90" s="14"/>
      <c r="B90" s="243"/>
      <c r="C90" s="244"/>
      <c r="D90" s="234" t="s">
        <v>141</v>
      </c>
      <c r="E90" s="245" t="s">
        <v>19</v>
      </c>
      <c r="F90" s="246" t="s">
        <v>221</v>
      </c>
      <c r="G90" s="244"/>
      <c r="H90" s="247">
        <v>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141</v>
      </c>
      <c r="AU90" s="253" t="s">
        <v>81</v>
      </c>
      <c r="AV90" s="14" t="s">
        <v>81</v>
      </c>
      <c r="AW90" s="14" t="s">
        <v>33</v>
      </c>
      <c r="AX90" s="14" t="s">
        <v>72</v>
      </c>
      <c r="AY90" s="253" t="s">
        <v>130</v>
      </c>
    </row>
    <row r="91" s="14" customFormat="1">
      <c r="A91" s="14"/>
      <c r="B91" s="243"/>
      <c r="C91" s="244"/>
      <c r="D91" s="234" t="s">
        <v>141</v>
      </c>
      <c r="E91" s="245" t="s">
        <v>19</v>
      </c>
      <c r="F91" s="246" t="s">
        <v>222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141</v>
      </c>
      <c r="AU91" s="253" t="s">
        <v>81</v>
      </c>
      <c r="AV91" s="14" t="s">
        <v>81</v>
      </c>
      <c r="AW91" s="14" t="s">
        <v>33</v>
      </c>
      <c r="AX91" s="14" t="s">
        <v>72</v>
      </c>
      <c r="AY91" s="253" t="s">
        <v>130</v>
      </c>
    </row>
    <row r="92" s="14" customFormat="1">
      <c r="A92" s="14"/>
      <c r="B92" s="243"/>
      <c r="C92" s="244"/>
      <c r="D92" s="234" t="s">
        <v>141</v>
      </c>
      <c r="E92" s="245" t="s">
        <v>19</v>
      </c>
      <c r="F92" s="246" t="s">
        <v>932</v>
      </c>
      <c r="G92" s="244"/>
      <c r="H92" s="247">
        <v>1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141</v>
      </c>
      <c r="AU92" s="253" t="s">
        <v>81</v>
      </c>
      <c r="AV92" s="14" t="s">
        <v>81</v>
      </c>
      <c r="AW92" s="14" t="s">
        <v>33</v>
      </c>
      <c r="AX92" s="14" t="s">
        <v>72</v>
      </c>
      <c r="AY92" s="253" t="s">
        <v>130</v>
      </c>
    </row>
    <row r="93" s="15" customFormat="1">
      <c r="A93" s="15"/>
      <c r="B93" s="254"/>
      <c r="C93" s="255"/>
      <c r="D93" s="234" t="s">
        <v>141</v>
      </c>
      <c r="E93" s="256" t="s">
        <v>19</v>
      </c>
      <c r="F93" s="257" t="s">
        <v>144</v>
      </c>
      <c r="G93" s="255"/>
      <c r="H93" s="258">
        <v>13</v>
      </c>
      <c r="I93" s="259"/>
      <c r="J93" s="255"/>
      <c r="K93" s="255"/>
      <c r="L93" s="260"/>
      <c r="M93" s="261"/>
      <c r="N93" s="262"/>
      <c r="O93" s="262"/>
      <c r="P93" s="262"/>
      <c r="Q93" s="262"/>
      <c r="R93" s="262"/>
      <c r="S93" s="262"/>
      <c r="T93" s="263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4" t="s">
        <v>141</v>
      </c>
      <c r="AU93" s="264" t="s">
        <v>81</v>
      </c>
      <c r="AV93" s="15" t="s">
        <v>137</v>
      </c>
      <c r="AW93" s="15" t="s">
        <v>33</v>
      </c>
      <c r="AX93" s="15" t="s">
        <v>79</v>
      </c>
      <c r="AY93" s="264" t="s">
        <v>130</v>
      </c>
    </row>
    <row r="94" s="2" customFormat="1" ht="37.8" customHeight="1">
      <c r="A94" s="40"/>
      <c r="B94" s="41"/>
      <c r="C94" s="214" t="s">
        <v>81</v>
      </c>
      <c r="D94" s="214" t="s">
        <v>132</v>
      </c>
      <c r="E94" s="215" t="s">
        <v>933</v>
      </c>
      <c r="F94" s="216" t="s">
        <v>934</v>
      </c>
      <c r="G94" s="217" t="s">
        <v>215</v>
      </c>
      <c r="H94" s="218">
        <v>3</v>
      </c>
      <c r="I94" s="219"/>
      <c r="J94" s="220">
        <f>ROUND(I94*H94,2)</f>
        <v>0</v>
      </c>
      <c r="K94" s="216" t="s">
        <v>136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137</v>
      </c>
      <c r="AT94" s="225" t="s">
        <v>132</v>
      </c>
      <c r="AU94" s="225" t="s">
        <v>81</v>
      </c>
      <c r="AY94" s="19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137</v>
      </c>
      <c r="BM94" s="225" t="s">
        <v>935</v>
      </c>
    </row>
    <row r="95" s="2" customFormat="1">
      <c r="A95" s="40"/>
      <c r="B95" s="41"/>
      <c r="C95" s="42"/>
      <c r="D95" s="227" t="s">
        <v>139</v>
      </c>
      <c r="E95" s="42"/>
      <c r="F95" s="228" t="s">
        <v>936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139</v>
      </c>
      <c r="AU95" s="19" t="s">
        <v>81</v>
      </c>
    </row>
    <row r="96" s="13" customFormat="1">
      <c r="A96" s="13"/>
      <c r="B96" s="232"/>
      <c r="C96" s="233"/>
      <c r="D96" s="234" t="s">
        <v>141</v>
      </c>
      <c r="E96" s="235" t="s">
        <v>19</v>
      </c>
      <c r="F96" s="236" t="s">
        <v>928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141</v>
      </c>
      <c r="AU96" s="242" t="s">
        <v>81</v>
      </c>
      <c r="AV96" s="13" t="s">
        <v>79</v>
      </c>
      <c r="AW96" s="13" t="s">
        <v>33</v>
      </c>
      <c r="AX96" s="13" t="s">
        <v>72</v>
      </c>
      <c r="AY96" s="242" t="s">
        <v>130</v>
      </c>
    </row>
    <row r="97" s="13" customFormat="1">
      <c r="A97" s="13"/>
      <c r="B97" s="232"/>
      <c r="C97" s="233"/>
      <c r="D97" s="234" t="s">
        <v>141</v>
      </c>
      <c r="E97" s="235" t="s">
        <v>19</v>
      </c>
      <c r="F97" s="236" t="s">
        <v>937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141</v>
      </c>
      <c r="AU97" s="242" t="s">
        <v>81</v>
      </c>
      <c r="AV97" s="13" t="s">
        <v>79</v>
      </c>
      <c r="AW97" s="13" t="s">
        <v>33</v>
      </c>
      <c r="AX97" s="13" t="s">
        <v>72</v>
      </c>
      <c r="AY97" s="242" t="s">
        <v>130</v>
      </c>
    </row>
    <row r="98" s="14" customFormat="1">
      <c r="A98" s="14"/>
      <c r="B98" s="243"/>
      <c r="C98" s="244"/>
      <c r="D98" s="234" t="s">
        <v>141</v>
      </c>
      <c r="E98" s="245" t="s">
        <v>19</v>
      </c>
      <c r="F98" s="246" t="s">
        <v>938</v>
      </c>
      <c r="G98" s="244"/>
      <c r="H98" s="247">
        <v>3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141</v>
      </c>
      <c r="AU98" s="253" t="s">
        <v>81</v>
      </c>
      <c r="AV98" s="14" t="s">
        <v>81</v>
      </c>
      <c r="AW98" s="14" t="s">
        <v>33</v>
      </c>
      <c r="AX98" s="14" t="s">
        <v>72</v>
      </c>
      <c r="AY98" s="253" t="s">
        <v>130</v>
      </c>
    </row>
    <row r="99" s="15" customFormat="1">
      <c r="A99" s="15"/>
      <c r="B99" s="254"/>
      <c r="C99" s="255"/>
      <c r="D99" s="234" t="s">
        <v>141</v>
      </c>
      <c r="E99" s="256" t="s">
        <v>19</v>
      </c>
      <c r="F99" s="257" t="s">
        <v>144</v>
      </c>
      <c r="G99" s="255"/>
      <c r="H99" s="258">
        <v>3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4" t="s">
        <v>141</v>
      </c>
      <c r="AU99" s="264" t="s">
        <v>81</v>
      </c>
      <c r="AV99" s="15" t="s">
        <v>137</v>
      </c>
      <c r="AW99" s="15" t="s">
        <v>33</v>
      </c>
      <c r="AX99" s="15" t="s">
        <v>79</v>
      </c>
      <c r="AY99" s="264" t="s">
        <v>130</v>
      </c>
    </row>
    <row r="100" s="2" customFormat="1" ht="44.25" customHeight="1">
      <c r="A100" s="40"/>
      <c r="B100" s="41"/>
      <c r="C100" s="214" t="s">
        <v>150</v>
      </c>
      <c r="D100" s="214" t="s">
        <v>132</v>
      </c>
      <c r="E100" s="215" t="s">
        <v>939</v>
      </c>
      <c r="F100" s="216" t="s">
        <v>940</v>
      </c>
      <c r="G100" s="217" t="s">
        <v>215</v>
      </c>
      <c r="H100" s="218">
        <v>1560</v>
      </c>
      <c r="I100" s="219"/>
      <c r="J100" s="220">
        <f>ROUND(I100*H100,2)</f>
        <v>0</v>
      </c>
      <c r="K100" s="216" t="s">
        <v>136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137</v>
      </c>
      <c r="AT100" s="225" t="s">
        <v>132</v>
      </c>
      <c r="AU100" s="225" t="s">
        <v>81</v>
      </c>
      <c r="AY100" s="19" t="s">
        <v>130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137</v>
      </c>
      <c r="BM100" s="225" t="s">
        <v>941</v>
      </c>
    </row>
    <row r="101" s="2" customFormat="1">
      <c r="A101" s="40"/>
      <c r="B101" s="41"/>
      <c r="C101" s="42"/>
      <c r="D101" s="227" t="s">
        <v>139</v>
      </c>
      <c r="E101" s="42"/>
      <c r="F101" s="228" t="s">
        <v>942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139</v>
      </c>
      <c r="AU101" s="19" t="s">
        <v>81</v>
      </c>
    </row>
    <row r="102" s="14" customFormat="1">
      <c r="A102" s="14"/>
      <c r="B102" s="243"/>
      <c r="C102" s="244"/>
      <c r="D102" s="234" t="s">
        <v>141</v>
      </c>
      <c r="E102" s="244"/>
      <c r="F102" s="246" t="s">
        <v>943</v>
      </c>
      <c r="G102" s="244"/>
      <c r="H102" s="247">
        <v>1560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141</v>
      </c>
      <c r="AU102" s="253" t="s">
        <v>81</v>
      </c>
      <c r="AV102" s="14" t="s">
        <v>81</v>
      </c>
      <c r="AW102" s="14" t="s">
        <v>4</v>
      </c>
      <c r="AX102" s="14" t="s">
        <v>79</v>
      </c>
      <c r="AY102" s="253" t="s">
        <v>130</v>
      </c>
    </row>
    <row r="103" s="2" customFormat="1" ht="44.25" customHeight="1">
      <c r="A103" s="40"/>
      <c r="B103" s="41"/>
      <c r="C103" s="214" t="s">
        <v>137</v>
      </c>
      <c r="D103" s="214" t="s">
        <v>132</v>
      </c>
      <c r="E103" s="215" t="s">
        <v>944</v>
      </c>
      <c r="F103" s="216" t="s">
        <v>945</v>
      </c>
      <c r="G103" s="217" t="s">
        <v>215</v>
      </c>
      <c r="H103" s="218">
        <v>360</v>
      </c>
      <c r="I103" s="219"/>
      <c r="J103" s="220">
        <f>ROUND(I103*H103,2)</f>
        <v>0</v>
      </c>
      <c r="K103" s="216" t="s">
        <v>136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137</v>
      </c>
      <c r="AT103" s="225" t="s">
        <v>132</v>
      </c>
      <c r="AU103" s="225" t="s">
        <v>81</v>
      </c>
      <c r="AY103" s="19" t="s">
        <v>130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137</v>
      </c>
      <c r="BM103" s="225" t="s">
        <v>946</v>
      </c>
    </row>
    <row r="104" s="2" customFormat="1">
      <c r="A104" s="40"/>
      <c r="B104" s="41"/>
      <c r="C104" s="42"/>
      <c r="D104" s="227" t="s">
        <v>139</v>
      </c>
      <c r="E104" s="42"/>
      <c r="F104" s="228" t="s">
        <v>947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139</v>
      </c>
      <c r="AU104" s="19" t="s">
        <v>81</v>
      </c>
    </row>
    <row r="105" s="14" customFormat="1">
      <c r="A105" s="14"/>
      <c r="B105" s="243"/>
      <c r="C105" s="244"/>
      <c r="D105" s="234" t="s">
        <v>141</v>
      </c>
      <c r="E105" s="244"/>
      <c r="F105" s="246" t="s">
        <v>948</v>
      </c>
      <c r="G105" s="244"/>
      <c r="H105" s="247">
        <v>360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141</v>
      </c>
      <c r="AU105" s="253" t="s">
        <v>81</v>
      </c>
      <c r="AV105" s="14" t="s">
        <v>81</v>
      </c>
      <c r="AW105" s="14" t="s">
        <v>4</v>
      </c>
      <c r="AX105" s="14" t="s">
        <v>79</v>
      </c>
      <c r="AY105" s="253" t="s">
        <v>130</v>
      </c>
    </row>
    <row r="106" s="2" customFormat="1" ht="24.15" customHeight="1">
      <c r="A106" s="40"/>
      <c r="B106" s="41"/>
      <c r="C106" s="214" t="s">
        <v>165</v>
      </c>
      <c r="D106" s="214" t="s">
        <v>132</v>
      </c>
      <c r="E106" s="215" t="s">
        <v>949</v>
      </c>
      <c r="F106" s="216" t="s">
        <v>950</v>
      </c>
      <c r="G106" s="217" t="s">
        <v>215</v>
      </c>
      <c r="H106" s="218">
        <v>3</v>
      </c>
      <c r="I106" s="219"/>
      <c r="J106" s="220">
        <f>ROUND(I106*H106,2)</f>
        <v>0</v>
      </c>
      <c r="K106" s="216" t="s">
        <v>136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137</v>
      </c>
      <c r="AT106" s="225" t="s">
        <v>132</v>
      </c>
      <c r="AU106" s="225" t="s">
        <v>81</v>
      </c>
      <c r="AY106" s="19" t="s">
        <v>130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137</v>
      </c>
      <c r="BM106" s="225" t="s">
        <v>951</v>
      </c>
    </row>
    <row r="107" s="2" customFormat="1">
      <c r="A107" s="40"/>
      <c r="B107" s="41"/>
      <c r="C107" s="42"/>
      <c r="D107" s="227" t="s">
        <v>139</v>
      </c>
      <c r="E107" s="42"/>
      <c r="F107" s="228" t="s">
        <v>952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139</v>
      </c>
      <c r="AU107" s="19" t="s">
        <v>81</v>
      </c>
    </row>
    <row r="108" s="13" customFormat="1">
      <c r="A108" s="13"/>
      <c r="B108" s="232"/>
      <c r="C108" s="233"/>
      <c r="D108" s="234" t="s">
        <v>141</v>
      </c>
      <c r="E108" s="235" t="s">
        <v>19</v>
      </c>
      <c r="F108" s="236" t="s">
        <v>928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141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130</v>
      </c>
    </row>
    <row r="109" s="14" customFormat="1">
      <c r="A109" s="14"/>
      <c r="B109" s="243"/>
      <c r="C109" s="244"/>
      <c r="D109" s="234" t="s">
        <v>141</v>
      </c>
      <c r="E109" s="245" t="s">
        <v>19</v>
      </c>
      <c r="F109" s="246" t="s">
        <v>953</v>
      </c>
      <c r="G109" s="244"/>
      <c r="H109" s="247">
        <v>3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141</v>
      </c>
      <c r="AU109" s="253" t="s">
        <v>81</v>
      </c>
      <c r="AV109" s="14" t="s">
        <v>81</v>
      </c>
      <c r="AW109" s="14" t="s">
        <v>33</v>
      </c>
      <c r="AX109" s="14" t="s">
        <v>72</v>
      </c>
      <c r="AY109" s="253" t="s">
        <v>130</v>
      </c>
    </row>
    <row r="110" s="15" customFormat="1">
      <c r="A110" s="15"/>
      <c r="B110" s="254"/>
      <c r="C110" s="255"/>
      <c r="D110" s="234" t="s">
        <v>141</v>
      </c>
      <c r="E110" s="256" t="s">
        <v>19</v>
      </c>
      <c r="F110" s="257" t="s">
        <v>144</v>
      </c>
      <c r="G110" s="255"/>
      <c r="H110" s="258">
        <v>3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141</v>
      </c>
      <c r="AU110" s="264" t="s">
        <v>81</v>
      </c>
      <c r="AV110" s="15" t="s">
        <v>137</v>
      </c>
      <c r="AW110" s="15" t="s">
        <v>33</v>
      </c>
      <c r="AX110" s="15" t="s">
        <v>79</v>
      </c>
      <c r="AY110" s="264" t="s">
        <v>130</v>
      </c>
    </row>
    <row r="111" s="2" customFormat="1" ht="37.8" customHeight="1">
      <c r="A111" s="40"/>
      <c r="B111" s="41"/>
      <c r="C111" s="214" t="s">
        <v>172</v>
      </c>
      <c r="D111" s="214" t="s">
        <v>132</v>
      </c>
      <c r="E111" s="215" t="s">
        <v>954</v>
      </c>
      <c r="F111" s="216" t="s">
        <v>955</v>
      </c>
      <c r="G111" s="217" t="s">
        <v>215</v>
      </c>
      <c r="H111" s="218">
        <v>360</v>
      </c>
      <c r="I111" s="219"/>
      <c r="J111" s="220">
        <f>ROUND(I111*H111,2)</f>
        <v>0</v>
      </c>
      <c r="K111" s="216" t="s">
        <v>136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137</v>
      </c>
      <c r="AT111" s="225" t="s">
        <v>132</v>
      </c>
      <c r="AU111" s="225" t="s">
        <v>81</v>
      </c>
      <c r="AY111" s="19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137</v>
      </c>
      <c r="BM111" s="225" t="s">
        <v>956</v>
      </c>
    </row>
    <row r="112" s="2" customFormat="1">
      <c r="A112" s="40"/>
      <c r="B112" s="41"/>
      <c r="C112" s="42"/>
      <c r="D112" s="227" t="s">
        <v>139</v>
      </c>
      <c r="E112" s="42"/>
      <c r="F112" s="228" t="s">
        <v>957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81</v>
      </c>
    </row>
    <row r="113" s="14" customFormat="1">
      <c r="A113" s="14"/>
      <c r="B113" s="243"/>
      <c r="C113" s="244"/>
      <c r="D113" s="234" t="s">
        <v>141</v>
      </c>
      <c r="E113" s="244"/>
      <c r="F113" s="246" t="s">
        <v>948</v>
      </c>
      <c r="G113" s="244"/>
      <c r="H113" s="247">
        <v>360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141</v>
      </c>
      <c r="AU113" s="253" t="s">
        <v>81</v>
      </c>
      <c r="AV113" s="14" t="s">
        <v>81</v>
      </c>
      <c r="AW113" s="14" t="s">
        <v>4</v>
      </c>
      <c r="AX113" s="14" t="s">
        <v>79</v>
      </c>
      <c r="AY113" s="253" t="s">
        <v>130</v>
      </c>
    </row>
    <row r="114" s="2" customFormat="1" ht="24.15" customHeight="1">
      <c r="A114" s="40"/>
      <c r="B114" s="41"/>
      <c r="C114" s="214" t="s">
        <v>179</v>
      </c>
      <c r="D114" s="214" t="s">
        <v>132</v>
      </c>
      <c r="E114" s="215" t="s">
        <v>958</v>
      </c>
      <c r="F114" s="216" t="s">
        <v>959</v>
      </c>
      <c r="G114" s="217" t="s">
        <v>215</v>
      </c>
      <c r="H114" s="218">
        <v>5</v>
      </c>
      <c r="I114" s="219"/>
      <c r="J114" s="220">
        <f>ROUND(I114*H114,2)</f>
        <v>0</v>
      </c>
      <c r="K114" s="216" t="s">
        <v>136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137</v>
      </c>
      <c r="AT114" s="225" t="s">
        <v>132</v>
      </c>
      <c r="AU114" s="225" t="s">
        <v>81</v>
      </c>
      <c r="AY114" s="19" t="s">
        <v>130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137</v>
      </c>
      <c r="BM114" s="225" t="s">
        <v>960</v>
      </c>
    </row>
    <row r="115" s="2" customFormat="1">
      <c r="A115" s="40"/>
      <c r="B115" s="41"/>
      <c r="C115" s="42"/>
      <c r="D115" s="227" t="s">
        <v>139</v>
      </c>
      <c r="E115" s="42"/>
      <c r="F115" s="228" t="s">
        <v>961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81</v>
      </c>
    </row>
    <row r="116" s="13" customFormat="1">
      <c r="A116" s="13"/>
      <c r="B116" s="232"/>
      <c r="C116" s="233"/>
      <c r="D116" s="234" t="s">
        <v>141</v>
      </c>
      <c r="E116" s="235" t="s">
        <v>19</v>
      </c>
      <c r="F116" s="236" t="s">
        <v>928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141</v>
      </c>
      <c r="AU116" s="242" t="s">
        <v>81</v>
      </c>
      <c r="AV116" s="13" t="s">
        <v>79</v>
      </c>
      <c r="AW116" s="13" t="s">
        <v>33</v>
      </c>
      <c r="AX116" s="13" t="s">
        <v>72</v>
      </c>
      <c r="AY116" s="242" t="s">
        <v>130</v>
      </c>
    </row>
    <row r="117" s="14" customFormat="1">
      <c r="A117" s="14"/>
      <c r="B117" s="243"/>
      <c r="C117" s="244"/>
      <c r="D117" s="234" t="s">
        <v>141</v>
      </c>
      <c r="E117" s="245" t="s">
        <v>19</v>
      </c>
      <c r="F117" s="246" t="s">
        <v>962</v>
      </c>
      <c r="G117" s="244"/>
      <c r="H117" s="247">
        <v>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141</v>
      </c>
      <c r="AU117" s="253" t="s">
        <v>81</v>
      </c>
      <c r="AV117" s="14" t="s">
        <v>81</v>
      </c>
      <c r="AW117" s="14" t="s">
        <v>33</v>
      </c>
      <c r="AX117" s="14" t="s">
        <v>72</v>
      </c>
      <c r="AY117" s="253" t="s">
        <v>130</v>
      </c>
    </row>
    <row r="118" s="15" customFormat="1">
      <c r="A118" s="15"/>
      <c r="B118" s="254"/>
      <c r="C118" s="255"/>
      <c r="D118" s="234" t="s">
        <v>141</v>
      </c>
      <c r="E118" s="256" t="s">
        <v>19</v>
      </c>
      <c r="F118" s="257" t="s">
        <v>144</v>
      </c>
      <c r="G118" s="255"/>
      <c r="H118" s="258">
        <v>5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141</v>
      </c>
      <c r="AU118" s="264" t="s">
        <v>81</v>
      </c>
      <c r="AV118" s="15" t="s">
        <v>137</v>
      </c>
      <c r="AW118" s="15" t="s">
        <v>33</v>
      </c>
      <c r="AX118" s="15" t="s">
        <v>79</v>
      </c>
      <c r="AY118" s="264" t="s">
        <v>130</v>
      </c>
    </row>
    <row r="119" s="2" customFormat="1" ht="37.8" customHeight="1">
      <c r="A119" s="40"/>
      <c r="B119" s="41"/>
      <c r="C119" s="214" t="s">
        <v>185</v>
      </c>
      <c r="D119" s="214" t="s">
        <v>132</v>
      </c>
      <c r="E119" s="215" t="s">
        <v>963</v>
      </c>
      <c r="F119" s="216" t="s">
        <v>964</v>
      </c>
      <c r="G119" s="217" t="s">
        <v>215</v>
      </c>
      <c r="H119" s="218">
        <v>3</v>
      </c>
      <c r="I119" s="219"/>
      <c r="J119" s="220">
        <f>ROUND(I119*H119,2)</f>
        <v>0</v>
      </c>
      <c r="K119" s="216" t="s">
        <v>136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137</v>
      </c>
      <c r="AT119" s="225" t="s">
        <v>132</v>
      </c>
      <c r="AU119" s="225" t="s">
        <v>81</v>
      </c>
      <c r="AY119" s="19" t="s">
        <v>130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137</v>
      </c>
      <c r="BM119" s="225" t="s">
        <v>965</v>
      </c>
    </row>
    <row r="120" s="2" customFormat="1">
      <c r="A120" s="40"/>
      <c r="B120" s="41"/>
      <c r="C120" s="42"/>
      <c r="D120" s="227" t="s">
        <v>139</v>
      </c>
      <c r="E120" s="42"/>
      <c r="F120" s="228" t="s">
        <v>966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139</v>
      </c>
      <c r="AU120" s="19" t="s">
        <v>81</v>
      </c>
    </row>
    <row r="121" s="13" customFormat="1">
      <c r="A121" s="13"/>
      <c r="B121" s="232"/>
      <c r="C121" s="233"/>
      <c r="D121" s="234" t="s">
        <v>141</v>
      </c>
      <c r="E121" s="235" t="s">
        <v>19</v>
      </c>
      <c r="F121" s="236" t="s">
        <v>928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141</v>
      </c>
      <c r="AU121" s="242" t="s">
        <v>81</v>
      </c>
      <c r="AV121" s="13" t="s">
        <v>79</v>
      </c>
      <c r="AW121" s="13" t="s">
        <v>33</v>
      </c>
      <c r="AX121" s="13" t="s">
        <v>72</v>
      </c>
      <c r="AY121" s="242" t="s">
        <v>130</v>
      </c>
    </row>
    <row r="122" s="14" customFormat="1">
      <c r="A122" s="14"/>
      <c r="B122" s="243"/>
      <c r="C122" s="244"/>
      <c r="D122" s="234" t="s">
        <v>141</v>
      </c>
      <c r="E122" s="245" t="s">
        <v>19</v>
      </c>
      <c r="F122" s="246" t="s">
        <v>967</v>
      </c>
      <c r="G122" s="244"/>
      <c r="H122" s="247">
        <v>3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141</v>
      </c>
      <c r="AU122" s="253" t="s">
        <v>81</v>
      </c>
      <c r="AV122" s="14" t="s">
        <v>81</v>
      </c>
      <c r="AW122" s="14" t="s">
        <v>33</v>
      </c>
      <c r="AX122" s="14" t="s">
        <v>72</v>
      </c>
      <c r="AY122" s="253" t="s">
        <v>130</v>
      </c>
    </row>
    <row r="123" s="15" customFormat="1">
      <c r="A123" s="15"/>
      <c r="B123" s="254"/>
      <c r="C123" s="255"/>
      <c r="D123" s="234" t="s">
        <v>141</v>
      </c>
      <c r="E123" s="256" t="s">
        <v>19</v>
      </c>
      <c r="F123" s="257" t="s">
        <v>144</v>
      </c>
      <c r="G123" s="255"/>
      <c r="H123" s="258">
        <v>3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141</v>
      </c>
      <c r="AU123" s="264" t="s">
        <v>81</v>
      </c>
      <c r="AV123" s="15" t="s">
        <v>137</v>
      </c>
      <c r="AW123" s="15" t="s">
        <v>33</v>
      </c>
      <c r="AX123" s="15" t="s">
        <v>79</v>
      </c>
      <c r="AY123" s="264" t="s">
        <v>130</v>
      </c>
    </row>
    <row r="124" s="2" customFormat="1" ht="49.05" customHeight="1">
      <c r="A124" s="40"/>
      <c r="B124" s="41"/>
      <c r="C124" s="214" t="s">
        <v>193</v>
      </c>
      <c r="D124" s="214" t="s">
        <v>132</v>
      </c>
      <c r="E124" s="215" t="s">
        <v>968</v>
      </c>
      <c r="F124" s="216" t="s">
        <v>969</v>
      </c>
      <c r="G124" s="217" t="s">
        <v>215</v>
      </c>
      <c r="H124" s="218">
        <v>600</v>
      </c>
      <c r="I124" s="219"/>
      <c r="J124" s="220">
        <f>ROUND(I124*H124,2)</f>
        <v>0</v>
      </c>
      <c r="K124" s="216" t="s">
        <v>136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137</v>
      </c>
      <c r="AT124" s="225" t="s">
        <v>132</v>
      </c>
      <c r="AU124" s="225" t="s">
        <v>81</v>
      </c>
      <c r="AY124" s="19" t="s">
        <v>130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137</v>
      </c>
      <c r="BM124" s="225" t="s">
        <v>970</v>
      </c>
    </row>
    <row r="125" s="2" customFormat="1">
      <c r="A125" s="40"/>
      <c r="B125" s="41"/>
      <c r="C125" s="42"/>
      <c r="D125" s="227" t="s">
        <v>139</v>
      </c>
      <c r="E125" s="42"/>
      <c r="F125" s="228" t="s">
        <v>971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139</v>
      </c>
      <c r="AU125" s="19" t="s">
        <v>81</v>
      </c>
    </row>
    <row r="126" s="14" customFormat="1">
      <c r="A126" s="14"/>
      <c r="B126" s="243"/>
      <c r="C126" s="244"/>
      <c r="D126" s="234" t="s">
        <v>141</v>
      </c>
      <c r="E126" s="244"/>
      <c r="F126" s="246" t="s">
        <v>972</v>
      </c>
      <c r="G126" s="244"/>
      <c r="H126" s="247">
        <v>600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141</v>
      </c>
      <c r="AU126" s="253" t="s">
        <v>81</v>
      </c>
      <c r="AV126" s="14" t="s">
        <v>81</v>
      </c>
      <c r="AW126" s="14" t="s">
        <v>4</v>
      </c>
      <c r="AX126" s="14" t="s">
        <v>79</v>
      </c>
      <c r="AY126" s="253" t="s">
        <v>130</v>
      </c>
    </row>
    <row r="127" s="2" customFormat="1" ht="49.05" customHeight="1">
      <c r="A127" s="40"/>
      <c r="B127" s="41"/>
      <c r="C127" s="214" t="s">
        <v>201</v>
      </c>
      <c r="D127" s="214" t="s">
        <v>132</v>
      </c>
      <c r="E127" s="215" t="s">
        <v>973</v>
      </c>
      <c r="F127" s="216" t="s">
        <v>974</v>
      </c>
      <c r="G127" s="217" t="s">
        <v>215</v>
      </c>
      <c r="H127" s="218">
        <v>360</v>
      </c>
      <c r="I127" s="219"/>
      <c r="J127" s="220">
        <f>ROUND(I127*H127,2)</f>
        <v>0</v>
      </c>
      <c r="K127" s="216" t="s">
        <v>136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137</v>
      </c>
      <c r="AT127" s="225" t="s">
        <v>132</v>
      </c>
      <c r="AU127" s="225" t="s">
        <v>81</v>
      </c>
      <c r="AY127" s="19" t="s">
        <v>130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137</v>
      </c>
      <c r="BM127" s="225" t="s">
        <v>975</v>
      </c>
    </row>
    <row r="128" s="2" customFormat="1">
      <c r="A128" s="40"/>
      <c r="B128" s="41"/>
      <c r="C128" s="42"/>
      <c r="D128" s="227" t="s">
        <v>139</v>
      </c>
      <c r="E128" s="42"/>
      <c r="F128" s="228" t="s">
        <v>976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139</v>
      </c>
      <c r="AU128" s="19" t="s">
        <v>81</v>
      </c>
    </row>
    <row r="129" s="14" customFormat="1">
      <c r="A129" s="14"/>
      <c r="B129" s="243"/>
      <c r="C129" s="244"/>
      <c r="D129" s="234" t="s">
        <v>141</v>
      </c>
      <c r="E129" s="244"/>
      <c r="F129" s="246" t="s">
        <v>948</v>
      </c>
      <c r="G129" s="244"/>
      <c r="H129" s="247">
        <v>360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141</v>
      </c>
      <c r="AU129" s="253" t="s">
        <v>81</v>
      </c>
      <c r="AV129" s="14" t="s">
        <v>81</v>
      </c>
      <c r="AW129" s="14" t="s">
        <v>4</v>
      </c>
      <c r="AX129" s="14" t="s">
        <v>79</v>
      </c>
      <c r="AY129" s="253" t="s">
        <v>130</v>
      </c>
    </row>
    <row r="130" s="2" customFormat="1" ht="33" customHeight="1">
      <c r="A130" s="40"/>
      <c r="B130" s="41"/>
      <c r="C130" s="214" t="s">
        <v>206</v>
      </c>
      <c r="D130" s="214" t="s">
        <v>132</v>
      </c>
      <c r="E130" s="215" t="s">
        <v>977</v>
      </c>
      <c r="F130" s="216" t="s">
        <v>978</v>
      </c>
      <c r="G130" s="217" t="s">
        <v>215</v>
      </c>
      <c r="H130" s="218">
        <v>3</v>
      </c>
      <c r="I130" s="219"/>
      <c r="J130" s="220">
        <f>ROUND(I130*H130,2)</f>
        <v>0</v>
      </c>
      <c r="K130" s="216" t="s">
        <v>136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137</v>
      </c>
      <c r="AT130" s="225" t="s">
        <v>132</v>
      </c>
      <c r="AU130" s="225" t="s">
        <v>81</v>
      </c>
      <c r="AY130" s="19" t="s">
        <v>130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137</v>
      </c>
      <c r="BM130" s="225" t="s">
        <v>979</v>
      </c>
    </row>
    <row r="131" s="2" customFormat="1">
      <c r="A131" s="40"/>
      <c r="B131" s="41"/>
      <c r="C131" s="42"/>
      <c r="D131" s="227" t="s">
        <v>139</v>
      </c>
      <c r="E131" s="42"/>
      <c r="F131" s="228" t="s">
        <v>980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139</v>
      </c>
      <c r="AU131" s="19" t="s">
        <v>81</v>
      </c>
    </row>
    <row r="132" s="13" customFormat="1">
      <c r="A132" s="13"/>
      <c r="B132" s="232"/>
      <c r="C132" s="233"/>
      <c r="D132" s="234" t="s">
        <v>141</v>
      </c>
      <c r="E132" s="235" t="s">
        <v>19</v>
      </c>
      <c r="F132" s="236" t="s">
        <v>928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141</v>
      </c>
      <c r="AU132" s="242" t="s">
        <v>81</v>
      </c>
      <c r="AV132" s="13" t="s">
        <v>79</v>
      </c>
      <c r="AW132" s="13" t="s">
        <v>33</v>
      </c>
      <c r="AX132" s="13" t="s">
        <v>72</v>
      </c>
      <c r="AY132" s="242" t="s">
        <v>130</v>
      </c>
    </row>
    <row r="133" s="14" customFormat="1">
      <c r="A133" s="14"/>
      <c r="B133" s="243"/>
      <c r="C133" s="244"/>
      <c r="D133" s="234" t="s">
        <v>141</v>
      </c>
      <c r="E133" s="245" t="s">
        <v>19</v>
      </c>
      <c r="F133" s="246" t="s">
        <v>981</v>
      </c>
      <c r="G133" s="244"/>
      <c r="H133" s="247">
        <v>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141</v>
      </c>
      <c r="AU133" s="253" t="s">
        <v>81</v>
      </c>
      <c r="AV133" s="14" t="s">
        <v>81</v>
      </c>
      <c r="AW133" s="14" t="s">
        <v>33</v>
      </c>
      <c r="AX133" s="14" t="s">
        <v>72</v>
      </c>
      <c r="AY133" s="253" t="s">
        <v>130</v>
      </c>
    </row>
    <row r="134" s="15" customFormat="1">
      <c r="A134" s="15"/>
      <c r="B134" s="254"/>
      <c r="C134" s="255"/>
      <c r="D134" s="234" t="s">
        <v>141</v>
      </c>
      <c r="E134" s="256" t="s">
        <v>19</v>
      </c>
      <c r="F134" s="257" t="s">
        <v>144</v>
      </c>
      <c r="G134" s="255"/>
      <c r="H134" s="258">
        <v>3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141</v>
      </c>
      <c r="AU134" s="264" t="s">
        <v>81</v>
      </c>
      <c r="AV134" s="15" t="s">
        <v>137</v>
      </c>
      <c r="AW134" s="15" t="s">
        <v>33</v>
      </c>
      <c r="AX134" s="15" t="s">
        <v>79</v>
      </c>
      <c r="AY134" s="264" t="s">
        <v>130</v>
      </c>
    </row>
    <row r="135" s="2" customFormat="1" ht="49.05" customHeight="1">
      <c r="A135" s="40"/>
      <c r="B135" s="41"/>
      <c r="C135" s="214" t="s">
        <v>212</v>
      </c>
      <c r="D135" s="214" t="s">
        <v>132</v>
      </c>
      <c r="E135" s="215" t="s">
        <v>982</v>
      </c>
      <c r="F135" s="216" t="s">
        <v>983</v>
      </c>
      <c r="G135" s="217" t="s">
        <v>215</v>
      </c>
      <c r="H135" s="218">
        <v>360</v>
      </c>
      <c r="I135" s="219"/>
      <c r="J135" s="220">
        <f>ROUND(I135*H135,2)</f>
        <v>0</v>
      </c>
      <c r="K135" s="216" t="s">
        <v>136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137</v>
      </c>
      <c r="AT135" s="225" t="s">
        <v>132</v>
      </c>
      <c r="AU135" s="225" t="s">
        <v>81</v>
      </c>
      <c r="AY135" s="19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137</v>
      </c>
      <c r="BM135" s="225" t="s">
        <v>984</v>
      </c>
    </row>
    <row r="136" s="2" customFormat="1">
      <c r="A136" s="40"/>
      <c r="B136" s="41"/>
      <c r="C136" s="42"/>
      <c r="D136" s="227" t="s">
        <v>139</v>
      </c>
      <c r="E136" s="42"/>
      <c r="F136" s="228" t="s">
        <v>985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139</v>
      </c>
      <c r="AU136" s="19" t="s">
        <v>81</v>
      </c>
    </row>
    <row r="137" s="14" customFormat="1">
      <c r="A137" s="14"/>
      <c r="B137" s="243"/>
      <c r="C137" s="244"/>
      <c r="D137" s="234" t="s">
        <v>141</v>
      </c>
      <c r="E137" s="244"/>
      <c r="F137" s="246" t="s">
        <v>948</v>
      </c>
      <c r="G137" s="244"/>
      <c r="H137" s="247">
        <v>360</v>
      </c>
      <c r="I137" s="248"/>
      <c r="J137" s="244"/>
      <c r="K137" s="244"/>
      <c r="L137" s="249"/>
      <c r="M137" s="287"/>
      <c r="N137" s="288"/>
      <c r="O137" s="288"/>
      <c r="P137" s="288"/>
      <c r="Q137" s="288"/>
      <c r="R137" s="288"/>
      <c r="S137" s="288"/>
      <c r="T137" s="28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141</v>
      </c>
      <c r="AU137" s="253" t="s">
        <v>81</v>
      </c>
      <c r="AV137" s="14" t="s">
        <v>81</v>
      </c>
      <c r="AW137" s="14" t="s">
        <v>4</v>
      </c>
      <c r="AX137" s="14" t="s">
        <v>79</v>
      </c>
      <c r="AY137" s="253" t="s">
        <v>130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MKNztys2F65mVleY5aKOoW8ORlyGmIGZlKLQIOQgBJOvtoeWF/g4Mi96OZoCSSOzu5GJ/SbeNDzoY6UwNiQmUw==" hashValue="N9bEVM5h8Nma7UghVLCFbtCz/xSNGwkVZQbPWurKgN+timPGrzTMNQIJSErxn4kQx8HeXks/OcKQxoJszxOdcA==" algorithmName="SHA-512" password="EE7F"/>
  <autoFilter ref="C80:K13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3_01/913121111"/>
    <hyperlink ref="F95" r:id="rId2" display="https://podminky.urs.cz/item/CS_URS_2023_01/913121112"/>
    <hyperlink ref="F101" r:id="rId3" display="https://podminky.urs.cz/item/CS_URS_2023_01/913121211"/>
    <hyperlink ref="F104" r:id="rId4" display="https://podminky.urs.cz/item/CS_URS_2023_01/913121212"/>
    <hyperlink ref="F107" r:id="rId5" display="https://podminky.urs.cz/item/CS_URS_2023_01/913211113"/>
    <hyperlink ref="F112" r:id="rId6" display="https://podminky.urs.cz/item/CS_URS_2023_01/913211213"/>
    <hyperlink ref="F115" r:id="rId7" display="https://podminky.urs.cz/item/CS_URS_2023_01/913321111"/>
    <hyperlink ref="F120" r:id="rId8" display="https://podminky.urs.cz/item/CS_URS_2023_01/913321115"/>
    <hyperlink ref="F125" r:id="rId9" display="https://podminky.urs.cz/item/CS_URS_2023_01/913321211"/>
    <hyperlink ref="F128" r:id="rId10" display="https://podminky.urs.cz/item/CS_URS_2023_01/913321215"/>
    <hyperlink ref="F131" r:id="rId11" display="https://podminky.urs.cz/item/CS_URS_2023_01/913331115"/>
    <hyperlink ref="F136" r:id="rId12" display="https://podminky.urs.cz/item/CS_URS_2023_01/9133312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Město Dobříš - Rekonstukce ul. Husova_(B)_neuznatelné náklady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986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21. 5. 2023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37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ROUND((SUM(BE84:BE115)),  2)</f>
        <v>0</v>
      </c>
      <c r="G33" s="40"/>
      <c r="H33" s="40"/>
      <c r="I33" s="159">
        <v>0.20999999999999999</v>
      </c>
      <c r="J33" s="158">
        <f>ROUND(((SUM(BE84:BE115))*I33),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ROUND((SUM(BF84:BF115)),  2)</f>
        <v>0</v>
      </c>
      <c r="G34" s="40"/>
      <c r="H34" s="40"/>
      <c r="I34" s="159">
        <v>0.14999999999999999</v>
      </c>
      <c r="J34" s="158">
        <f>ROUND(((SUM(BF84:BF115))*I34),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ROUND((SUM(BG84:BG115)),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ROUND((SUM(BH84:BH115)),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ROUND((SUM(BI84:BI115)),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107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Město Dobříš - Rekonstukce ul. Husova_(B)_neuznatelné náklady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Dobříš</v>
      </c>
      <c r="G52" s="42"/>
      <c r="H52" s="42"/>
      <c r="I52" s="34" t="s">
        <v>23</v>
      </c>
      <c r="J52" s="74" t="str">
        <f>IF(J12="","",J12)</f>
        <v>21. 5. 2023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Dobříš</v>
      </c>
      <c r="G54" s="42"/>
      <c r="H54" s="42"/>
      <c r="I54" s="34" t="s">
        <v>31</v>
      </c>
      <c r="J54" s="38" t="str">
        <f>E21</f>
        <v>DOPAS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L. Štuller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108</v>
      </c>
      <c r="D57" s="173"/>
      <c r="E57" s="173"/>
      <c r="F57" s="173"/>
      <c r="G57" s="173"/>
      <c r="H57" s="173"/>
      <c r="I57" s="173"/>
      <c r="J57" s="174" t="s">
        <v>109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110</v>
      </c>
    </row>
    <row r="60" s="9" customFormat="1" ht="24.96" customHeight="1">
      <c r="A60" s="9"/>
      <c r="B60" s="176"/>
      <c r="C60" s="177"/>
      <c r="D60" s="178" t="s">
        <v>987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988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989</v>
      </c>
      <c r="E62" s="184"/>
      <c r="F62" s="184"/>
      <c r="G62" s="184"/>
      <c r="H62" s="184"/>
      <c r="I62" s="184"/>
      <c r="J62" s="185">
        <f>J103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990</v>
      </c>
      <c r="E63" s="184"/>
      <c r="F63" s="184"/>
      <c r="G63" s="184"/>
      <c r="H63" s="184"/>
      <c r="I63" s="184"/>
      <c r="J63" s="185">
        <f>J106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991</v>
      </c>
      <c r="E64" s="184"/>
      <c r="F64" s="184"/>
      <c r="G64" s="184"/>
      <c r="H64" s="184"/>
      <c r="I64" s="184"/>
      <c r="J64" s="185">
        <f>J113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115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Město Dobříš - Rekonstukce ul. Husova_(B)_neuznatelné náklady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a ostatní náklady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Dobříš</v>
      </c>
      <c r="G78" s="42"/>
      <c r="H78" s="42"/>
      <c r="I78" s="34" t="s">
        <v>23</v>
      </c>
      <c r="J78" s="74" t="str">
        <f>IF(J12="","",J12)</f>
        <v>21. 5. 2023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Město Dobříš</v>
      </c>
      <c r="G80" s="42"/>
      <c r="H80" s="42"/>
      <c r="I80" s="34" t="s">
        <v>31</v>
      </c>
      <c r="J80" s="38" t="str">
        <f>E21</f>
        <v>DOPAS s.r.o.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L. Štuller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116</v>
      </c>
      <c r="D83" s="190" t="s">
        <v>57</v>
      </c>
      <c r="E83" s="190" t="s">
        <v>53</v>
      </c>
      <c r="F83" s="190" t="s">
        <v>54</v>
      </c>
      <c r="G83" s="190" t="s">
        <v>117</v>
      </c>
      <c r="H83" s="190" t="s">
        <v>118</v>
      </c>
      <c r="I83" s="190" t="s">
        <v>119</v>
      </c>
      <c r="J83" s="190" t="s">
        <v>109</v>
      </c>
      <c r="K83" s="191" t="s">
        <v>120</v>
      </c>
      <c r="L83" s="192"/>
      <c r="M83" s="94" t="s">
        <v>19</v>
      </c>
      <c r="N83" s="95" t="s">
        <v>42</v>
      </c>
      <c r="O83" s="95" t="s">
        <v>121</v>
      </c>
      <c r="P83" s="95" t="s">
        <v>122</v>
      </c>
      <c r="Q83" s="95" t="s">
        <v>123</v>
      </c>
      <c r="R83" s="95" t="s">
        <v>124</v>
      </c>
      <c r="S83" s="95" t="s">
        <v>125</v>
      </c>
      <c r="T83" s="96" t="s">
        <v>126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127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110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71</v>
      </c>
      <c r="E85" s="201" t="s">
        <v>992</v>
      </c>
      <c r="F85" s="201" t="s">
        <v>993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P86+P103+P106+P113</f>
        <v>0</v>
      </c>
      <c r="Q85" s="206"/>
      <c r="R85" s="207">
        <f>R86+R103+R106+R113</f>
        <v>0</v>
      </c>
      <c r="S85" s="206"/>
      <c r="T85" s="208">
        <f>T86+T103+T106+T113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165</v>
      </c>
      <c r="AT85" s="210" t="s">
        <v>71</v>
      </c>
      <c r="AU85" s="210" t="s">
        <v>72</v>
      </c>
      <c r="AY85" s="209" t="s">
        <v>130</v>
      </c>
      <c r="BK85" s="211">
        <f>BK86+BK103+BK106+BK113</f>
        <v>0</v>
      </c>
    </row>
    <row r="86" s="12" customFormat="1" ht="22.8" customHeight="1">
      <c r="A86" s="12"/>
      <c r="B86" s="198"/>
      <c r="C86" s="199"/>
      <c r="D86" s="200" t="s">
        <v>71</v>
      </c>
      <c r="E86" s="212" t="s">
        <v>994</v>
      </c>
      <c r="F86" s="212" t="s">
        <v>995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SUM(P87:P102)</f>
        <v>0</v>
      </c>
      <c r="Q86" s="206"/>
      <c r="R86" s="207">
        <f>SUM(R87:R102)</f>
        <v>0</v>
      </c>
      <c r="S86" s="206"/>
      <c r="T86" s="208">
        <f>SUM(T87:T102)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165</v>
      </c>
      <c r="AT86" s="210" t="s">
        <v>71</v>
      </c>
      <c r="AU86" s="210" t="s">
        <v>79</v>
      </c>
      <c r="AY86" s="209" t="s">
        <v>130</v>
      </c>
      <c r="BK86" s="211">
        <f>SUM(BK87:BK102)</f>
        <v>0</v>
      </c>
    </row>
    <row r="87" s="2" customFormat="1" ht="44.25" customHeight="1">
      <c r="A87" s="40"/>
      <c r="B87" s="41"/>
      <c r="C87" s="214" t="s">
        <v>79</v>
      </c>
      <c r="D87" s="214" t="s">
        <v>132</v>
      </c>
      <c r="E87" s="215" t="s">
        <v>996</v>
      </c>
      <c r="F87" s="216" t="s">
        <v>997</v>
      </c>
      <c r="G87" s="217" t="s">
        <v>784</v>
      </c>
      <c r="H87" s="218">
        <v>1</v>
      </c>
      <c r="I87" s="219"/>
      <c r="J87" s="220">
        <f>ROUND(I87*H87,2)</f>
        <v>0</v>
      </c>
      <c r="K87" s="216" t="s">
        <v>136</v>
      </c>
      <c r="L87" s="46"/>
      <c r="M87" s="221" t="s">
        <v>19</v>
      </c>
      <c r="N87" s="222" t="s">
        <v>43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998</v>
      </c>
      <c r="AT87" s="225" t="s">
        <v>132</v>
      </c>
      <c r="AU87" s="225" t="s">
        <v>81</v>
      </c>
      <c r="AY87" s="19" t="s">
        <v>130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998</v>
      </c>
      <c r="BM87" s="225" t="s">
        <v>999</v>
      </c>
    </row>
    <row r="88" s="2" customFormat="1">
      <c r="A88" s="40"/>
      <c r="B88" s="41"/>
      <c r="C88" s="42"/>
      <c r="D88" s="227" t="s">
        <v>139</v>
      </c>
      <c r="E88" s="42"/>
      <c r="F88" s="228" t="s">
        <v>1000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139</v>
      </c>
      <c r="AU88" s="19" t="s">
        <v>81</v>
      </c>
    </row>
    <row r="89" s="2" customFormat="1" ht="33" customHeight="1">
      <c r="A89" s="40"/>
      <c r="B89" s="41"/>
      <c r="C89" s="214" t="s">
        <v>81</v>
      </c>
      <c r="D89" s="214" t="s">
        <v>132</v>
      </c>
      <c r="E89" s="215" t="s">
        <v>1001</v>
      </c>
      <c r="F89" s="216" t="s">
        <v>1002</v>
      </c>
      <c r="G89" s="217" t="s">
        <v>784</v>
      </c>
      <c r="H89" s="218">
        <v>1</v>
      </c>
      <c r="I89" s="219"/>
      <c r="J89" s="220">
        <f>ROUND(I89*H89,2)</f>
        <v>0</v>
      </c>
      <c r="K89" s="216" t="s">
        <v>136</v>
      </c>
      <c r="L89" s="46"/>
      <c r="M89" s="221" t="s">
        <v>19</v>
      </c>
      <c r="N89" s="222" t="s">
        <v>43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998</v>
      </c>
      <c r="AT89" s="225" t="s">
        <v>132</v>
      </c>
      <c r="AU89" s="225" t="s">
        <v>81</v>
      </c>
      <c r="AY89" s="19" t="s">
        <v>130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998</v>
      </c>
      <c r="BM89" s="225" t="s">
        <v>1003</v>
      </c>
    </row>
    <row r="90" s="2" customFormat="1">
      <c r="A90" s="40"/>
      <c r="B90" s="41"/>
      <c r="C90" s="42"/>
      <c r="D90" s="227" t="s">
        <v>139</v>
      </c>
      <c r="E90" s="42"/>
      <c r="F90" s="228" t="s">
        <v>1004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139</v>
      </c>
      <c r="AU90" s="19" t="s">
        <v>81</v>
      </c>
    </row>
    <row r="91" s="2" customFormat="1" ht="62.7" customHeight="1">
      <c r="A91" s="40"/>
      <c r="B91" s="41"/>
      <c r="C91" s="214" t="s">
        <v>150</v>
      </c>
      <c r="D91" s="214" t="s">
        <v>132</v>
      </c>
      <c r="E91" s="215" t="s">
        <v>1005</v>
      </c>
      <c r="F91" s="216" t="s">
        <v>1006</v>
      </c>
      <c r="G91" s="217" t="s">
        <v>784</v>
      </c>
      <c r="H91" s="218">
        <v>1</v>
      </c>
      <c r="I91" s="219"/>
      <c r="J91" s="220">
        <f>ROUND(I91*H91,2)</f>
        <v>0</v>
      </c>
      <c r="K91" s="216" t="s">
        <v>136</v>
      </c>
      <c r="L91" s="46"/>
      <c r="M91" s="221" t="s">
        <v>19</v>
      </c>
      <c r="N91" s="222" t="s">
        <v>43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998</v>
      </c>
      <c r="AT91" s="225" t="s">
        <v>132</v>
      </c>
      <c r="AU91" s="225" t="s">
        <v>81</v>
      </c>
      <c r="AY91" s="19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998</v>
      </c>
      <c r="BM91" s="225" t="s">
        <v>1007</v>
      </c>
    </row>
    <row r="92" s="2" customFormat="1">
      <c r="A92" s="40"/>
      <c r="B92" s="41"/>
      <c r="C92" s="42"/>
      <c r="D92" s="227" t="s">
        <v>139</v>
      </c>
      <c r="E92" s="42"/>
      <c r="F92" s="228" t="s">
        <v>1008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139</v>
      </c>
      <c r="AU92" s="19" t="s">
        <v>81</v>
      </c>
    </row>
    <row r="93" s="2" customFormat="1" ht="37.8" customHeight="1">
      <c r="A93" s="40"/>
      <c r="B93" s="41"/>
      <c r="C93" s="214" t="s">
        <v>137</v>
      </c>
      <c r="D93" s="214" t="s">
        <v>132</v>
      </c>
      <c r="E93" s="215" t="s">
        <v>1009</v>
      </c>
      <c r="F93" s="216" t="s">
        <v>1010</v>
      </c>
      <c r="G93" s="217" t="s">
        <v>784</v>
      </c>
      <c r="H93" s="218">
        <v>1</v>
      </c>
      <c r="I93" s="219"/>
      <c r="J93" s="220">
        <f>ROUND(I93*H93,2)</f>
        <v>0</v>
      </c>
      <c r="K93" s="216" t="s">
        <v>136</v>
      </c>
      <c r="L93" s="46"/>
      <c r="M93" s="221" t="s">
        <v>19</v>
      </c>
      <c r="N93" s="222" t="s">
        <v>43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998</v>
      </c>
      <c r="AT93" s="225" t="s">
        <v>132</v>
      </c>
      <c r="AU93" s="225" t="s">
        <v>81</v>
      </c>
      <c r="AY93" s="19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998</v>
      </c>
      <c r="BM93" s="225" t="s">
        <v>1011</v>
      </c>
    </row>
    <row r="94" s="2" customFormat="1">
      <c r="A94" s="40"/>
      <c r="B94" s="41"/>
      <c r="C94" s="42"/>
      <c r="D94" s="227" t="s">
        <v>139</v>
      </c>
      <c r="E94" s="42"/>
      <c r="F94" s="228" t="s">
        <v>1012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139</v>
      </c>
      <c r="AU94" s="19" t="s">
        <v>81</v>
      </c>
    </row>
    <row r="95" s="2" customFormat="1" ht="24.15" customHeight="1">
      <c r="A95" s="40"/>
      <c r="B95" s="41"/>
      <c r="C95" s="214" t="s">
        <v>165</v>
      </c>
      <c r="D95" s="214" t="s">
        <v>132</v>
      </c>
      <c r="E95" s="215" t="s">
        <v>1013</v>
      </c>
      <c r="F95" s="216" t="s">
        <v>1014</v>
      </c>
      <c r="G95" s="217" t="s">
        <v>784</v>
      </c>
      <c r="H95" s="218">
        <v>1</v>
      </c>
      <c r="I95" s="219"/>
      <c r="J95" s="220">
        <f>ROUND(I95*H95,2)</f>
        <v>0</v>
      </c>
      <c r="K95" s="216" t="s">
        <v>136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998</v>
      </c>
      <c r="AT95" s="225" t="s">
        <v>132</v>
      </c>
      <c r="AU95" s="225" t="s">
        <v>81</v>
      </c>
      <c r="AY95" s="19" t="s">
        <v>130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998</v>
      </c>
      <c r="BM95" s="225" t="s">
        <v>1015</v>
      </c>
    </row>
    <row r="96" s="2" customFormat="1">
      <c r="A96" s="40"/>
      <c r="B96" s="41"/>
      <c r="C96" s="42"/>
      <c r="D96" s="227" t="s">
        <v>139</v>
      </c>
      <c r="E96" s="42"/>
      <c r="F96" s="228" t="s">
        <v>1016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139</v>
      </c>
      <c r="AU96" s="19" t="s">
        <v>81</v>
      </c>
    </row>
    <row r="97" s="2" customFormat="1" ht="24.15" customHeight="1">
      <c r="A97" s="40"/>
      <c r="B97" s="41"/>
      <c r="C97" s="214" t="s">
        <v>172</v>
      </c>
      <c r="D97" s="214" t="s">
        <v>132</v>
      </c>
      <c r="E97" s="215" t="s">
        <v>1017</v>
      </c>
      <c r="F97" s="216" t="s">
        <v>1018</v>
      </c>
      <c r="G97" s="217" t="s">
        <v>784</v>
      </c>
      <c r="H97" s="218">
        <v>1</v>
      </c>
      <c r="I97" s="219"/>
      <c r="J97" s="220">
        <f>ROUND(I97*H97,2)</f>
        <v>0</v>
      </c>
      <c r="K97" s="216" t="s">
        <v>136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998</v>
      </c>
      <c r="AT97" s="225" t="s">
        <v>132</v>
      </c>
      <c r="AU97" s="225" t="s">
        <v>81</v>
      </c>
      <c r="AY97" s="19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998</v>
      </c>
      <c r="BM97" s="225" t="s">
        <v>1019</v>
      </c>
    </row>
    <row r="98" s="2" customFormat="1">
      <c r="A98" s="40"/>
      <c r="B98" s="41"/>
      <c r="C98" s="42"/>
      <c r="D98" s="227" t="s">
        <v>139</v>
      </c>
      <c r="E98" s="42"/>
      <c r="F98" s="228" t="s">
        <v>1020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139</v>
      </c>
      <c r="AU98" s="19" t="s">
        <v>81</v>
      </c>
    </row>
    <row r="99" s="2" customFormat="1" ht="44.25" customHeight="1">
      <c r="A99" s="40"/>
      <c r="B99" s="41"/>
      <c r="C99" s="214" t="s">
        <v>179</v>
      </c>
      <c r="D99" s="214" t="s">
        <v>132</v>
      </c>
      <c r="E99" s="215" t="s">
        <v>1021</v>
      </c>
      <c r="F99" s="216" t="s">
        <v>1022</v>
      </c>
      <c r="G99" s="217" t="s">
        <v>784</v>
      </c>
      <c r="H99" s="218">
        <v>1</v>
      </c>
      <c r="I99" s="219"/>
      <c r="J99" s="220">
        <f>ROUND(I99*H99,2)</f>
        <v>0</v>
      </c>
      <c r="K99" s="216" t="s">
        <v>136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998</v>
      </c>
      <c r="AT99" s="225" t="s">
        <v>132</v>
      </c>
      <c r="AU99" s="225" t="s">
        <v>81</v>
      </c>
      <c r="AY99" s="19" t="s">
        <v>130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998</v>
      </c>
      <c r="BM99" s="225" t="s">
        <v>1023</v>
      </c>
    </row>
    <row r="100" s="2" customFormat="1">
      <c r="A100" s="40"/>
      <c r="B100" s="41"/>
      <c r="C100" s="42"/>
      <c r="D100" s="227" t="s">
        <v>139</v>
      </c>
      <c r="E100" s="42"/>
      <c r="F100" s="228" t="s">
        <v>1024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139</v>
      </c>
      <c r="AU100" s="19" t="s">
        <v>81</v>
      </c>
    </row>
    <row r="101" s="2" customFormat="1" ht="24.15" customHeight="1">
      <c r="A101" s="40"/>
      <c r="B101" s="41"/>
      <c r="C101" s="214" t="s">
        <v>185</v>
      </c>
      <c r="D101" s="214" t="s">
        <v>132</v>
      </c>
      <c r="E101" s="215" t="s">
        <v>1025</v>
      </c>
      <c r="F101" s="216" t="s">
        <v>1026</v>
      </c>
      <c r="G101" s="217" t="s">
        <v>784</v>
      </c>
      <c r="H101" s="218">
        <v>1</v>
      </c>
      <c r="I101" s="219"/>
      <c r="J101" s="220">
        <f>ROUND(I101*H101,2)</f>
        <v>0</v>
      </c>
      <c r="K101" s="216" t="s">
        <v>136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998</v>
      </c>
      <c r="AT101" s="225" t="s">
        <v>132</v>
      </c>
      <c r="AU101" s="225" t="s">
        <v>81</v>
      </c>
      <c r="AY101" s="19" t="s">
        <v>130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998</v>
      </c>
      <c r="BM101" s="225" t="s">
        <v>1027</v>
      </c>
    </row>
    <row r="102" s="2" customFormat="1">
      <c r="A102" s="40"/>
      <c r="B102" s="41"/>
      <c r="C102" s="42"/>
      <c r="D102" s="227" t="s">
        <v>139</v>
      </c>
      <c r="E102" s="42"/>
      <c r="F102" s="228" t="s">
        <v>1028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139</v>
      </c>
      <c r="AU102" s="19" t="s">
        <v>81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1029</v>
      </c>
      <c r="F103" s="212" t="s">
        <v>1030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SUM(P104:P105)</f>
        <v>0</v>
      </c>
      <c r="Q103" s="206"/>
      <c r="R103" s="207">
        <f>SUM(R104:R105)</f>
        <v>0</v>
      </c>
      <c r="S103" s="206"/>
      <c r="T103" s="208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165</v>
      </c>
      <c r="AT103" s="210" t="s">
        <v>71</v>
      </c>
      <c r="AU103" s="210" t="s">
        <v>79</v>
      </c>
      <c r="AY103" s="209" t="s">
        <v>130</v>
      </c>
      <c r="BK103" s="211">
        <f>SUM(BK104:BK105)</f>
        <v>0</v>
      </c>
    </row>
    <row r="104" s="2" customFormat="1" ht="24.15" customHeight="1">
      <c r="A104" s="40"/>
      <c r="B104" s="41"/>
      <c r="C104" s="214" t="s">
        <v>193</v>
      </c>
      <c r="D104" s="214" t="s">
        <v>132</v>
      </c>
      <c r="E104" s="215" t="s">
        <v>1031</v>
      </c>
      <c r="F104" s="216" t="s">
        <v>1032</v>
      </c>
      <c r="G104" s="217" t="s">
        <v>784</v>
      </c>
      <c r="H104" s="218">
        <v>1</v>
      </c>
      <c r="I104" s="219"/>
      <c r="J104" s="220">
        <f>ROUND(I104*H104,2)</f>
        <v>0</v>
      </c>
      <c r="K104" s="216" t="s">
        <v>136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998</v>
      </c>
      <c r="AT104" s="225" t="s">
        <v>132</v>
      </c>
      <c r="AU104" s="225" t="s">
        <v>81</v>
      </c>
      <c r="AY104" s="19" t="s">
        <v>130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998</v>
      </c>
      <c r="BM104" s="225" t="s">
        <v>1033</v>
      </c>
    </row>
    <row r="105" s="2" customFormat="1">
      <c r="A105" s="40"/>
      <c r="B105" s="41"/>
      <c r="C105" s="42"/>
      <c r="D105" s="227" t="s">
        <v>139</v>
      </c>
      <c r="E105" s="42"/>
      <c r="F105" s="228" t="s">
        <v>1034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139</v>
      </c>
      <c r="AU105" s="19" t="s">
        <v>81</v>
      </c>
    </row>
    <row r="106" s="12" customFormat="1" ht="22.8" customHeight="1">
      <c r="A106" s="12"/>
      <c r="B106" s="198"/>
      <c r="C106" s="199"/>
      <c r="D106" s="200" t="s">
        <v>71</v>
      </c>
      <c r="E106" s="212" t="s">
        <v>1035</v>
      </c>
      <c r="F106" s="212" t="s">
        <v>1036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SUM(P107:P112)</f>
        <v>0</v>
      </c>
      <c r="Q106" s="206"/>
      <c r="R106" s="207">
        <f>SUM(R107:R112)</f>
        <v>0</v>
      </c>
      <c r="S106" s="206"/>
      <c r="T106" s="208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165</v>
      </c>
      <c r="AT106" s="210" t="s">
        <v>71</v>
      </c>
      <c r="AU106" s="210" t="s">
        <v>79</v>
      </c>
      <c r="AY106" s="209" t="s">
        <v>130</v>
      </c>
      <c r="BK106" s="211">
        <f>SUM(BK107:BK112)</f>
        <v>0</v>
      </c>
    </row>
    <row r="107" s="2" customFormat="1" ht="49.05" customHeight="1">
      <c r="A107" s="40"/>
      <c r="B107" s="41"/>
      <c r="C107" s="214" t="s">
        <v>201</v>
      </c>
      <c r="D107" s="214" t="s">
        <v>132</v>
      </c>
      <c r="E107" s="215" t="s">
        <v>1037</v>
      </c>
      <c r="F107" s="216" t="s">
        <v>1038</v>
      </c>
      <c r="G107" s="217" t="s">
        <v>784</v>
      </c>
      <c r="H107" s="218">
        <v>1</v>
      </c>
      <c r="I107" s="219"/>
      <c r="J107" s="220">
        <f>ROUND(I107*H107,2)</f>
        <v>0</v>
      </c>
      <c r="K107" s="216" t="s">
        <v>136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998</v>
      </c>
      <c r="AT107" s="225" t="s">
        <v>132</v>
      </c>
      <c r="AU107" s="225" t="s">
        <v>81</v>
      </c>
      <c r="AY107" s="19" t="s">
        <v>130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998</v>
      </c>
      <c r="BM107" s="225" t="s">
        <v>1039</v>
      </c>
    </row>
    <row r="108" s="2" customFormat="1">
      <c r="A108" s="40"/>
      <c r="B108" s="41"/>
      <c r="C108" s="42"/>
      <c r="D108" s="227" t="s">
        <v>139</v>
      </c>
      <c r="E108" s="42"/>
      <c r="F108" s="228" t="s">
        <v>1040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139</v>
      </c>
      <c r="AU108" s="19" t="s">
        <v>81</v>
      </c>
    </row>
    <row r="109" s="2" customFormat="1">
      <c r="A109" s="40"/>
      <c r="B109" s="41"/>
      <c r="C109" s="214" t="s">
        <v>206</v>
      </c>
      <c r="D109" s="214" t="s">
        <v>132</v>
      </c>
      <c r="E109" s="215" t="s">
        <v>1041</v>
      </c>
      <c r="F109" s="216" t="s">
        <v>1042</v>
      </c>
      <c r="G109" s="217" t="s">
        <v>784</v>
      </c>
      <c r="H109" s="218">
        <v>1</v>
      </c>
      <c r="I109" s="219"/>
      <c r="J109" s="220">
        <f>ROUND(I109*H109,2)</f>
        <v>0</v>
      </c>
      <c r="K109" s="216" t="s">
        <v>136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998</v>
      </c>
      <c r="AT109" s="225" t="s">
        <v>132</v>
      </c>
      <c r="AU109" s="225" t="s">
        <v>81</v>
      </c>
      <c r="AY109" s="19" t="s">
        <v>130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998</v>
      </c>
      <c r="BM109" s="225" t="s">
        <v>1043</v>
      </c>
    </row>
    <row r="110" s="2" customFormat="1">
      <c r="A110" s="40"/>
      <c r="B110" s="41"/>
      <c r="C110" s="42"/>
      <c r="D110" s="227" t="s">
        <v>139</v>
      </c>
      <c r="E110" s="42"/>
      <c r="F110" s="228" t="s">
        <v>1044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139</v>
      </c>
      <c r="AU110" s="19" t="s">
        <v>81</v>
      </c>
    </row>
    <row r="111" s="2" customFormat="1" ht="24.15" customHeight="1">
      <c r="A111" s="40"/>
      <c r="B111" s="41"/>
      <c r="C111" s="214" t="s">
        <v>212</v>
      </c>
      <c r="D111" s="214" t="s">
        <v>132</v>
      </c>
      <c r="E111" s="215" t="s">
        <v>1045</v>
      </c>
      <c r="F111" s="216" t="s">
        <v>1046</v>
      </c>
      <c r="G111" s="217" t="s">
        <v>784</v>
      </c>
      <c r="H111" s="218">
        <v>1</v>
      </c>
      <c r="I111" s="219"/>
      <c r="J111" s="220">
        <f>ROUND(I111*H111,2)</f>
        <v>0</v>
      </c>
      <c r="K111" s="216" t="s">
        <v>136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998</v>
      </c>
      <c r="AT111" s="225" t="s">
        <v>132</v>
      </c>
      <c r="AU111" s="225" t="s">
        <v>81</v>
      </c>
      <c r="AY111" s="19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998</v>
      </c>
      <c r="BM111" s="225" t="s">
        <v>1047</v>
      </c>
    </row>
    <row r="112" s="2" customFormat="1">
      <c r="A112" s="40"/>
      <c r="B112" s="41"/>
      <c r="C112" s="42"/>
      <c r="D112" s="227" t="s">
        <v>139</v>
      </c>
      <c r="E112" s="42"/>
      <c r="F112" s="228" t="s">
        <v>1048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81</v>
      </c>
    </row>
    <row r="113" s="12" customFormat="1" ht="22.8" customHeight="1">
      <c r="A113" s="12"/>
      <c r="B113" s="198"/>
      <c r="C113" s="199"/>
      <c r="D113" s="200" t="s">
        <v>71</v>
      </c>
      <c r="E113" s="212" t="s">
        <v>1049</v>
      </c>
      <c r="F113" s="212" t="s">
        <v>1050</v>
      </c>
      <c r="G113" s="199"/>
      <c r="H113" s="199"/>
      <c r="I113" s="202"/>
      <c r="J113" s="213">
        <f>BK113</f>
        <v>0</v>
      </c>
      <c r="K113" s="199"/>
      <c r="L113" s="204"/>
      <c r="M113" s="205"/>
      <c r="N113" s="206"/>
      <c r="O113" s="206"/>
      <c r="P113" s="207">
        <f>SUM(P114:P115)</f>
        <v>0</v>
      </c>
      <c r="Q113" s="206"/>
      <c r="R113" s="207">
        <f>SUM(R114:R115)</f>
        <v>0</v>
      </c>
      <c r="S113" s="206"/>
      <c r="T113" s="208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165</v>
      </c>
      <c r="AT113" s="210" t="s">
        <v>71</v>
      </c>
      <c r="AU113" s="210" t="s">
        <v>79</v>
      </c>
      <c r="AY113" s="209" t="s">
        <v>130</v>
      </c>
      <c r="BK113" s="211">
        <f>SUM(BK114:BK115)</f>
        <v>0</v>
      </c>
    </row>
    <row r="114" s="2" customFormat="1" ht="37.8" customHeight="1">
      <c r="A114" s="40"/>
      <c r="B114" s="41"/>
      <c r="C114" s="214" t="s">
        <v>233</v>
      </c>
      <c r="D114" s="214" t="s">
        <v>132</v>
      </c>
      <c r="E114" s="215" t="s">
        <v>1051</v>
      </c>
      <c r="F114" s="216" t="s">
        <v>1052</v>
      </c>
      <c r="G114" s="217" t="s">
        <v>784</v>
      </c>
      <c r="H114" s="218">
        <v>1</v>
      </c>
      <c r="I114" s="219"/>
      <c r="J114" s="220">
        <f>ROUND(I114*H114,2)</f>
        <v>0</v>
      </c>
      <c r="K114" s="216" t="s">
        <v>136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998</v>
      </c>
      <c r="AT114" s="225" t="s">
        <v>132</v>
      </c>
      <c r="AU114" s="225" t="s">
        <v>81</v>
      </c>
      <c r="AY114" s="19" t="s">
        <v>130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998</v>
      </c>
      <c r="BM114" s="225" t="s">
        <v>1053</v>
      </c>
    </row>
    <row r="115" s="2" customFormat="1">
      <c r="A115" s="40"/>
      <c r="B115" s="41"/>
      <c r="C115" s="42"/>
      <c r="D115" s="227" t="s">
        <v>139</v>
      </c>
      <c r="E115" s="42"/>
      <c r="F115" s="228" t="s">
        <v>1054</v>
      </c>
      <c r="G115" s="42"/>
      <c r="H115" s="42"/>
      <c r="I115" s="229"/>
      <c r="J115" s="42"/>
      <c r="K115" s="42"/>
      <c r="L115" s="46"/>
      <c r="M115" s="290"/>
      <c r="N115" s="291"/>
      <c r="O115" s="292"/>
      <c r="P115" s="292"/>
      <c r="Q115" s="292"/>
      <c r="R115" s="292"/>
      <c r="S115" s="292"/>
      <c r="T115" s="293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81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wfiOLrPdlRC9LdW3vH3Upe2e/K7yoQ4ZRx7FBeGXc18/p/eYjBQxScX17vWUgwmR4T3MJ0zgD4J+8d6Qlx/K/w==" hashValue="zlbNkrOuBTvTI2h8IqClyHDjCa+ekhCl3jcOk1eTN5pdsR1TOR7wcojdL+ncpAd4J2Ba703r0BL1zfO8MUz4fQ==" algorithmName="SHA-512" password="EE7F"/>
  <autoFilter ref="C83:K1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11134000"/>
    <hyperlink ref="F90" r:id="rId2" display="https://podminky.urs.cz/item/CS_URS_2023_01/011314000"/>
    <hyperlink ref="F92" r:id="rId3" display="https://podminky.urs.cz/item/CS_URS_2023_01/012203000"/>
    <hyperlink ref="F94" r:id="rId4" display="https://podminky.urs.cz/item/CS_URS_2023_01/012303000"/>
    <hyperlink ref="F96" r:id="rId5" display="https://podminky.urs.cz/item/CS_URS_2023_01/013244000"/>
    <hyperlink ref="F98" r:id="rId6" display="https://podminky.urs.cz/item/CS_URS_2023_01/013254000"/>
    <hyperlink ref="F100" r:id="rId7" display="https://podminky.urs.cz/item/CS_URS_2023_01/013274000"/>
    <hyperlink ref="F102" r:id="rId8" display="https://podminky.urs.cz/item/CS_URS_2023_01/013294000"/>
    <hyperlink ref="F105" r:id="rId9" display="https://podminky.urs.cz/item/CS_URS_2023_01/032503000"/>
    <hyperlink ref="F108" r:id="rId10" display="https://podminky.urs.cz/item/CS_URS_2023_01/042603000"/>
    <hyperlink ref="F110" r:id="rId11" display="https://podminky.urs.cz/item/CS_URS_2023_01/043154000"/>
    <hyperlink ref="F112" r:id="rId12" display="https://podminky.urs.cz/item/CS_URS_2023_01/045303000"/>
    <hyperlink ref="F115" r:id="rId13" display="https://podminky.urs.cz/item/CS_URS_2023_01/072103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1055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1056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1057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1058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1059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1060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1061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1062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1063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1064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1065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78</v>
      </c>
      <c r="F18" s="310" t="s">
        <v>1066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1067</v>
      </c>
      <c r="F19" s="310" t="s">
        <v>1068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1069</v>
      </c>
      <c r="F20" s="310" t="s">
        <v>1070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99</v>
      </c>
      <c r="F21" s="310" t="s">
        <v>100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1071</v>
      </c>
      <c r="F22" s="310" t="s">
        <v>1072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85</v>
      </c>
      <c r="F23" s="310" t="s">
        <v>1073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1074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1075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1076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1077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1078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1079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1080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1081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1082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116</v>
      </c>
      <c r="F36" s="310"/>
      <c r="G36" s="310" t="s">
        <v>1083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1084</v>
      </c>
      <c r="F37" s="310"/>
      <c r="G37" s="310" t="s">
        <v>1085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53</v>
      </c>
      <c r="F38" s="310"/>
      <c r="G38" s="310" t="s">
        <v>1086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54</v>
      </c>
      <c r="F39" s="310"/>
      <c r="G39" s="310" t="s">
        <v>1087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117</v>
      </c>
      <c r="F40" s="310"/>
      <c r="G40" s="310" t="s">
        <v>1088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118</v>
      </c>
      <c r="F41" s="310"/>
      <c r="G41" s="310" t="s">
        <v>1089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1090</v>
      </c>
      <c r="F42" s="310"/>
      <c r="G42" s="310" t="s">
        <v>1091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1092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1093</v>
      </c>
      <c r="F44" s="310"/>
      <c r="G44" s="310" t="s">
        <v>1094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120</v>
      </c>
      <c r="F45" s="310"/>
      <c r="G45" s="310" t="s">
        <v>1095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1096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1097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1098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1099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1100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1101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1102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1103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1104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1105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1106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1107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1108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1109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1110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1111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1112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1113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1114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1115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1116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1117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1118</v>
      </c>
      <c r="D76" s="328"/>
      <c r="E76" s="328"/>
      <c r="F76" s="328" t="s">
        <v>1119</v>
      </c>
      <c r="G76" s="329"/>
      <c r="H76" s="328" t="s">
        <v>54</v>
      </c>
      <c r="I76" s="328" t="s">
        <v>57</v>
      </c>
      <c r="J76" s="328" t="s">
        <v>1120</v>
      </c>
      <c r="K76" s="327"/>
    </row>
    <row r="77" s="1" customFormat="1" ht="17.25" customHeight="1">
      <c r="B77" s="325"/>
      <c r="C77" s="330" t="s">
        <v>1121</v>
      </c>
      <c r="D77" s="330"/>
      <c r="E77" s="330"/>
      <c r="F77" s="331" t="s">
        <v>1122</v>
      </c>
      <c r="G77" s="332"/>
      <c r="H77" s="330"/>
      <c r="I77" s="330"/>
      <c r="J77" s="330" t="s">
        <v>1123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53</v>
      </c>
      <c r="D79" s="335"/>
      <c r="E79" s="335"/>
      <c r="F79" s="336" t="s">
        <v>1124</v>
      </c>
      <c r="G79" s="337"/>
      <c r="H79" s="313" t="s">
        <v>1125</v>
      </c>
      <c r="I79" s="313" t="s">
        <v>1126</v>
      </c>
      <c r="J79" s="313">
        <v>20</v>
      </c>
      <c r="K79" s="327"/>
    </row>
    <row r="80" s="1" customFormat="1" ht="15" customHeight="1">
      <c r="B80" s="325"/>
      <c r="C80" s="313" t="s">
        <v>1127</v>
      </c>
      <c r="D80" s="313"/>
      <c r="E80" s="313"/>
      <c r="F80" s="336" t="s">
        <v>1124</v>
      </c>
      <c r="G80" s="337"/>
      <c r="H80" s="313" t="s">
        <v>1128</v>
      </c>
      <c r="I80" s="313" t="s">
        <v>1126</v>
      </c>
      <c r="J80" s="313">
        <v>120</v>
      </c>
      <c r="K80" s="327"/>
    </row>
    <row r="81" s="1" customFormat="1" ht="15" customHeight="1">
      <c r="B81" s="338"/>
      <c r="C81" s="313" t="s">
        <v>1129</v>
      </c>
      <c r="D81" s="313"/>
      <c r="E81" s="313"/>
      <c r="F81" s="336" t="s">
        <v>1130</v>
      </c>
      <c r="G81" s="337"/>
      <c r="H81" s="313" t="s">
        <v>1131</v>
      </c>
      <c r="I81" s="313" t="s">
        <v>1126</v>
      </c>
      <c r="J81" s="313">
        <v>50</v>
      </c>
      <c r="K81" s="327"/>
    </row>
    <row r="82" s="1" customFormat="1" ht="15" customHeight="1">
      <c r="B82" s="338"/>
      <c r="C82" s="313" t="s">
        <v>1132</v>
      </c>
      <c r="D82" s="313"/>
      <c r="E82" s="313"/>
      <c r="F82" s="336" t="s">
        <v>1124</v>
      </c>
      <c r="G82" s="337"/>
      <c r="H82" s="313" t="s">
        <v>1133</v>
      </c>
      <c r="I82" s="313" t="s">
        <v>1134</v>
      </c>
      <c r="J82" s="313"/>
      <c r="K82" s="327"/>
    </row>
    <row r="83" s="1" customFormat="1" ht="15" customHeight="1">
      <c r="B83" s="338"/>
      <c r="C83" s="339" t="s">
        <v>1135</v>
      </c>
      <c r="D83" s="339"/>
      <c r="E83" s="339"/>
      <c r="F83" s="340" t="s">
        <v>1130</v>
      </c>
      <c r="G83" s="339"/>
      <c r="H83" s="339" t="s">
        <v>1136</v>
      </c>
      <c r="I83" s="339" t="s">
        <v>1126</v>
      </c>
      <c r="J83" s="339">
        <v>15</v>
      </c>
      <c r="K83" s="327"/>
    </row>
    <row r="84" s="1" customFormat="1" ht="15" customHeight="1">
      <c r="B84" s="338"/>
      <c r="C84" s="339" t="s">
        <v>1137</v>
      </c>
      <c r="D84" s="339"/>
      <c r="E84" s="339"/>
      <c r="F84" s="340" t="s">
        <v>1130</v>
      </c>
      <c r="G84" s="339"/>
      <c r="H84" s="339" t="s">
        <v>1138</v>
      </c>
      <c r="I84" s="339" t="s">
        <v>1126</v>
      </c>
      <c r="J84" s="339">
        <v>15</v>
      </c>
      <c r="K84" s="327"/>
    </row>
    <row r="85" s="1" customFormat="1" ht="15" customHeight="1">
      <c r="B85" s="338"/>
      <c r="C85" s="339" t="s">
        <v>1139</v>
      </c>
      <c r="D85" s="339"/>
      <c r="E85" s="339"/>
      <c r="F85" s="340" t="s">
        <v>1130</v>
      </c>
      <c r="G85" s="339"/>
      <c r="H85" s="339" t="s">
        <v>1140</v>
      </c>
      <c r="I85" s="339" t="s">
        <v>1126</v>
      </c>
      <c r="J85" s="339">
        <v>20</v>
      </c>
      <c r="K85" s="327"/>
    </row>
    <row r="86" s="1" customFormat="1" ht="15" customHeight="1">
      <c r="B86" s="338"/>
      <c r="C86" s="339" t="s">
        <v>1141</v>
      </c>
      <c r="D86" s="339"/>
      <c r="E86" s="339"/>
      <c r="F86" s="340" t="s">
        <v>1130</v>
      </c>
      <c r="G86" s="339"/>
      <c r="H86" s="339" t="s">
        <v>1142</v>
      </c>
      <c r="I86" s="339" t="s">
        <v>1126</v>
      </c>
      <c r="J86" s="339">
        <v>20</v>
      </c>
      <c r="K86" s="327"/>
    </row>
    <row r="87" s="1" customFormat="1" ht="15" customHeight="1">
      <c r="B87" s="338"/>
      <c r="C87" s="313" t="s">
        <v>1143</v>
      </c>
      <c r="D87" s="313"/>
      <c r="E87" s="313"/>
      <c r="F87" s="336" t="s">
        <v>1130</v>
      </c>
      <c r="G87" s="337"/>
      <c r="H87" s="313" t="s">
        <v>1144</v>
      </c>
      <c r="I87" s="313" t="s">
        <v>1126</v>
      </c>
      <c r="J87" s="313">
        <v>50</v>
      </c>
      <c r="K87" s="327"/>
    </row>
    <row r="88" s="1" customFormat="1" ht="15" customHeight="1">
      <c r="B88" s="338"/>
      <c r="C88" s="313" t="s">
        <v>1145</v>
      </c>
      <c r="D88" s="313"/>
      <c r="E88" s="313"/>
      <c r="F88" s="336" t="s">
        <v>1130</v>
      </c>
      <c r="G88" s="337"/>
      <c r="H88" s="313" t="s">
        <v>1146</v>
      </c>
      <c r="I88" s="313" t="s">
        <v>1126</v>
      </c>
      <c r="J88" s="313">
        <v>20</v>
      </c>
      <c r="K88" s="327"/>
    </row>
    <row r="89" s="1" customFormat="1" ht="15" customHeight="1">
      <c r="B89" s="338"/>
      <c r="C89" s="313" t="s">
        <v>1147</v>
      </c>
      <c r="D89" s="313"/>
      <c r="E89" s="313"/>
      <c r="F89" s="336" t="s">
        <v>1130</v>
      </c>
      <c r="G89" s="337"/>
      <c r="H89" s="313" t="s">
        <v>1148</v>
      </c>
      <c r="I89" s="313" t="s">
        <v>1126</v>
      </c>
      <c r="J89" s="313">
        <v>20</v>
      </c>
      <c r="K89" s="327"/>
    </row>
    <row r="90" s="1" customFormat="1" ht="15" customHeight="1">
      <c r="B90" s="338"/>
      <c r="C90" s="313" t="s">
        <v>1149</v>
      </c>
      <c r="D90" s="313"/>
      <c r="E90" s="313"/>
      <c r="F90" s="336" t="s">
        <v>1130</v>
      </c>
      <c r="G90" s="337"/>
      <c r="H90" s="313" t="s">
        <v>1150</v>
      </c>
      <c r="I90" s="313" t="s">
        <v>1126</v>
      </c>
      <c r="J90" s="313">
        <v>50</v>
      </c>
      <c r="K90" s="327"/>
    </row>
    <row r="91" s="1" customFormat="1" ht="15" customHeight="1">
      <c r="B91" s="338"/>
      <c r="C91" s="313" t="s">
        <v>1151</v>
      </c>
      <c r="D91" s="313"/>
      <c r="E91" s="313"/>
      <c r="F91" s="336" t="s">
        <v>1130</v>
      </c>
      <c r="G91" s="337"/>
      <c r="H91" s="313" t="s">
        <v>1151</v>
      </c>
      <c r="I91" s="313" t="s">
        <v>1126</v>
      </c>
      <c r="J91" s="313">
        <v>50</v>
      </c>
      <c r="K91" s="327"/>
    </row>
    <row r="92" s="1" customFormat="1" ht="15" customHeight="1">
      <c r="B92" s="338"/>
      <c r="C92" s="313" t="s">
        <v>1152</v>
      </c>
      <c r="D92" s="313"/>
      <c r="E92" s="313"/>
      <c r="F92" s="336" t="s">
        <v>1130</v>
      </c>
      <c r="G92" s="337"/>
      <c r="H92" s="313" t="s">
        <v>1153</v>
      </c>
      <c r="I92" s="313" t="s">
        <v>1126</v>
      </c>
      <c r="J92" s="313">
        <v>255</v>
      </c>
      <c r="K92" s="327"/>
    </row>
    <row r="93" s="1" customFormat="1" ht="15" customHeight="1">
      <c r="B93" s="338"/>
      <c r="C93" s="313" t="s">
        <v>1154</v>
      </c>
      <c r="D93" s="313"/>
      <c r="E93" s="313"/>
      <c r="F93" s="336" t="s">
        <v>1124</v>
      </c>
      <c r="G93" s="337"/>
      <c r="H93" s="313" t="s">
        <v>1155</v>
      </c>
      <c r="I93" s="313" t="s">
        <v>1156</v>
      </c>
      <c r="J93" s="313"/>
      <c r="K93" s="327"/>
    </row>
    <row r="94" s="1" customFormat="1" ht="15" customHeight="1">
      <c r="B94" s="338"/>
      <c r="C94" s="313" t="s">
        <v>1157</v>
      </c>
      <c r="D94" s="313"/>
      <c r="E94" s="313"/>
      <c r="F94" s="336" t="s">
        <v>1124</v>
      </c>
      <c r="G94" s="337"/>
      <c r="H94" s="313" t="s">
        <v>1158</v>
      </c>
      <c r="I94" s="313" t="s">
        <v>1159</v>
      </c>
      <c r="J94" s="313"/>
      <c r="K94" s="327"/>
    </row>
    <row r="95" s="1" customFormat="1" ht="15" customHeight="1">
      <c r="B95" s="338"/>
      <c r="C95" s="313" t="s">
        <v>1160</v>
      </c>
      <c r="D95" s="313"/>
      <c r="E95" s="313"/>
      <c r="F95" s="336" t="s">
        <v>1124</v>
      </c>
      <c r="G95" s="337"/>
      <c r="H95" s="313" t="s">
        <v>1160</v>
      </c>
      <c r="I95" s="313" t="s">
        <v>1159</v>
      </c>
      <c r="J95" s="313"/>
      <c r="K95" s="327"/>
    </row>
    <row r="96" s="1" customFormat="1" ht="15" customHeight="1">
      <c r="B96" s="338"/>
      <c r="C96" s="313" t="s">
        <v>38</v>
      </c>
      <c r="D96" s="313"/>
      <c r="E96" s="313"/>
      <c r="F96" s="336" t="s">
        <v>1124</v>
      </c>
      <c r="G96" s="337"/>
      <c r="H96" s="313" t="s">
        <v>1161</v>
      </c>
      <c r="I96" s="313" t="s">
        <v>1159</v>
      </c>
      <c r="J96" s="313"/>
      <c r="K96" s="327"/>
    </row>
    <row r="97" s="1" customFormat="1" ht="15" customHeight="1">
      <c r="B97" s="338"/>
      <c r="C97" s="313" t="s">
        <v>48</v>
      </c>
      <c r="D97" s="313"/>
      <c r="E97" s="313"/>
      <c r="F97" s="336" t="s">
        <v>1124</v>
      </c>
      <c r="G97" s="337"/>
      <c r="H97" s="313" t="s">
        <v>1162</v>
      </c>
      <c r="I97" s="313" t="s">
        <v>1159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1163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1118</v>
      </c>
      <c r="D103" s="328"/>
      <c r="E103" s="328"/>
      <c r="F103" s="328" t="s">
        <v>1119</v>
      </c>
      <c r="G103" s="329"/>
      <c r="H103" s="328" t="s">
        <v>54</v>
      </c>
      <c r="I103" s="328" t="s">
        <v>57</v>
      </c>
      <c r="J103" s="328" t="s">
        <v>1120</v>
      </c>
      <c r="K103" s="327"/>
    </row>
    <row r="104" s="1" customFormat="1" ht="17.25" customHeight="1">
      <c r="B104" s="325"/>
      <c r="C104" s="330" t="s">
        <v>1121</v>
      </c>
      <c r="D104" s="330"/>
      <c r="E104" s="330"/>
      <c r="F104" s="331" t="s">
        <v>1122</v>
      </c>
      <c r="G104" s="332"/>
      <c r="H104" s="330"/>
      <c r="I104" s="330"/>
      <c r="J104" s="330" t="s">
        <v>1123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53</v>
      </c>
      <c r="D106" s="335"/>
      <c r="E106" s="335"/>
      <c r="F106" s="336" t="s">
        <v>1124</v>
      </c>
      <c r="G106" s="313"/>
      <c r="H106" s="313" t="s">
        <v>1164</v>
      </c>
      <c r="I106" s="313" t="s">
        <v>1126</v>
      </c>
      <c r="J106" s="313">
        <v>20</v>
      </c>
      <c r="K106" s="327"/>
    </row>
    <row r="107" s="1" customFormat="1" ht="15" customHeight="1">
      <c r="B107" s="325"/>
      <c r="C107" s="313" t="s">
        <v>1127</v>
      </c>
      <c r="D107" s="313"/>
      <c r="E107" s="313"/>
      <c r="F107" s="336" t="s">
        <v>1124</v>
      </c>
      <c r="G107" s="313"/>
      <c r="H107" s="313" t="s">
        <v>1164</v>
      </c>
      <c r="I107" s="313" t="s">
        <v>1126</v>
      </c>
      <c r="J107" s="313">
        <v>120</v>
      </c>
      <c r="K107" s="327"/>
    </row>
    <row r="108" s="1" customFormat="1" ht="15" customHeight="1">
      <c r="B108" s="338"/>
      <c r="C108" s="313" t="s">
        <v>1129</v>
      </c>
      <c r="D108" s="313"/>
      <c r="E108" s="313"/>
      <c r="F108" s="336" t="s">
        <v>1130</v>
      </c>
      <c r="G108" s="313"/>
      <c r="H108" s="313" t="s">
        <v>1164</v>
      </c>
      <c r="I108" s="313" t="s">
        <v>1126</v>
      </c>
      <c r="J108" s="313">
        <v>50</v>
      </c>
      <c r="K108" s="327"/>
    </row>
    <row r="109" s="1" customFormat="1" ht="15" customHeight="1">
      <c r="B109" s="338"/>
      <c r="C109" s="313" t="s">
        <v>1132</v>
      </c>
      <c r="D109" s="313"/>
      <c r="E109" s="313"/>
      <c r="F109" s="336" t="s">
        <v>1124</v>
      </c>
      <c r="G109" s="313"/>
      <c r="H109" s="313" t="s">
        <v>1164</v>
      </c>
      <c r="I109" s="313" t="s">
        <v>1134</v>
      </c>
      <c r="J109" s="313"/>
      <c r="K109" s="327"/>
    </row>
    <row r="110" s="1" customFormat="1" ht="15" customHeight="1">
      <c r="B110" s="338"/>
      <c r="C110" s="313" t="s">
        <v>1143</v>
      </c>
      <c r="D110" s="313"/>
      <c r="E110" s="313"/>
      <c r="F110" s="336" t="s">
        <v>1130</v>
      </c>
      <c r="G110" s="313"/>
      <c r="H110" s="313" t="s">
        <v>1164</v>
      </c>
      <c r="I110" s="313" t="s">
        <v>1126</v>
      </c>
      <c r="J110" s="313">
        <v>50</v>
      </c>
      <c r="K110" s="327"/>
    </row>
    <row r="111" s="1" customFormat="1" ht="15" customHeight="1">
      <c r="B111" s="338"/>
      <c r="C111" s="313" t="s">
        <v>1151</v>
      </c>
      <c r="D111" s="313"/>
      <c r="E111" s="313"/>
      <c r="F111" s="336" t="s">
        <v>1130</v>
      </c>
      <c r="G111" s="313"/>
      <c r="H111" s="313" t="s">
        <v>1164</v>
      </c>
      <c r="I111" s="313" t="s">
        <v>1126</v>
      </c>
      <c r="J111" s="313">
        <v>50</v>
      </c>
      <c r="K111" s="327"/>
    </row>
    <row r="112" s="1" customFormat="1" ht="15" customHeight="1">
      <c r="B112" s="338"/>
      <c r="C112" s="313" t="s">
        <v>1149</v>
      </c>
      <c r="D112" s="313"/>
      <c r="E112" s="313"/>
      <c r="F112" s="336" t="s">
        <v>1130</v>
      </c>
      <c r="G112" s="313"/>
      <c r="H112" s="313" t="s">
        <v>1164</v>
      </c>
      <c r="I112" s="313" t="s">
        <v>1126</v>
      </c>
      <c r="J112" s="313">
        <v>50</v>
      </c>
      <c r="K112" s="327"/>
    </row>
    <row r="113" s="1" customFormat="1" ht="15" customHeight="1">
      <c r="B113" s="338"/>
      <c r="C113" s="313" t="s">
        <v>53</v>
      </c>
      <c r="D113" s="313"/>
      <c r="E113" s="313"/>
      <c r="F113" s="336" t="s">
        <v>1124</v>
      </c>
      <c r="G113" s="313"/>
      <c r="H113" s="313" t="s">
        <v>1165</v>
      </c>
      <c r="I113" s="313" t="s">
        <v>1126</v>
      </c>
      <c r="J113" s="313">
        <v>20</v>
      </c>
      <c r="K113" s="327"/>
    </row>
    <row r="114" s="1" customFormat="1" ht="15" customHeight="1">
      <c r="B114" s="338"/>
      <c r="C114" s="313" t="s">
        <v>1166</v>
      </c>
      <c r="D114" s="313"/>
      <c r="E114" s="313"/>
      <c r="F114" s="336" t="s">
        <v>1124</v>
      </c>
      <c r="G114" s="313"/>
      <c r="H114" s="313" t="s">
        <v>1167</v>
      </c>
      <c r="I114" s="313" t="s">
        <v>1126</v>
      </c>
      <c r="J114" s="313">
        <v>120</v>
      </c>
      <c r="K114" s="327"/>
    </row>
    <row r="115" s="1" customFormat="1" ht="15" customHeight="1">
      <c r="B115" s="338"/>
      <c r="C115" s="313" t="s">
        <v>38</v>
      </c>
      <c r="D115" s="313"/>
      <c r="E115" s="313"/>
      <c r="F115" s="336" t="s">
        <v>1124</v>
      </c>
      <c r="G115" s="313"/>
      <c r="H115" s="313" t="s">
        <v>1168</v>
      </c>
      <c r="I115" s="313" t="s">
        <v>1159</v>
      </c>
      <c r="J115" s="313"/>
      <c r="K115" s="327"/>
    </row>
    <row r="116" s="1" customFormat="1" ht="15" customHeight="1">
      <c r="B116" s="338"/>
      <c r="C116" s="313" t="s">
        <v>48</v>
      </c>
      <c r="D116" s="313"/>
      <c r="E116" s="313"/>
      <c r="F116" s="336" t="s">
        <v>1124</v>
      </c>
      <c r="G116" s="313"/>
      <c r="H116" s="313" t="s">
        <v>1169</v>
      </c>
      <c r="I116" s="313" t="s">
        <v>1159</v>
      </c>
      <c r="J116" s="313"/>
      <c r="K116" s="327"/>
    </row>
    <row r="117" s="1" customFormat="1" ht="15" customHeight="1">
      <c r="B117" s="338"/>
      <c r="C117" s="313" t="s">
        <v>57</v>
      </c>
      <c r="D117" s="313"/>
      <c r="E117" s="313"/>
      <c r="F117" s="336" t="s">
        <v>1124</v>
      </c>
      <c r="G117" s="313"/>
      <c r="H117" s="313" t="s">
        <v>1170</v>
      </c>
      <c r="I117" s="313" t="s">
        <v>1171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1172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1118</v>
      </c>
      <c r="D123" s="328"/>
      <c r="E123" s="328"/>
      <c r="F123" s="328" t="s">
        <v>1119</v>
      </c>
      <c r="G123" s="329"/>
      <c r="H123" s="328" t="s">
        <v>54</v>
      </c>
      <c r="I123" s="328" t="s">
        <v>57</v>
      </c>
      <c r="J123" s="328" t="s">
        <v>1120</v>
      </c>
      <c r="K123" s="357"/>
    </row>
    <row r="124" s="1" customFormat="1" ht="17.25" customHeight="1">
      <c r="B124" s="356"/>
      <c r="C124" s="330" t="s">
        <v>1121</v>
      </c>
      <c r="D124" s="330"/>
      <c r="E124" s="330"/>
      <c r="F124" s="331" t="s">
        <v>1122</v>
      </c>
      <c r="G124" s="332"/>
      <c r="H124" s="330"/>
      <c r="I124" s="330"/>
      <c r="J124" s="330" t="s">
        <v>1123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1127</v>
      </c>
      <c r="D126" s="335"/>
      <c r="E126" s="335"/>
      <c r="F126" s="336" t="s">
        <v>1124</v>
      </c>
      <c r="G126" s="313"/>
      <c r="H126" s="313" t="s">
        <v>1164</v>
      </c>
      <c r="I126" s="313" t="s">
        <v>1126</v>
      </c>
      <c r="J126" s="313">
        <v>120</v>
      </c>
      <c r="K126" s="361"/>
    </row>
    <row r="127" s="1" customFormat="1" ht="15" customHeight="1">
      <c r="B127" s="358"/>
      <c r="C127" s="313" t="s">
        <v>1173</v>
      </c>
      <c r="D127" s="313"/>
      <c r="E127" s="313"/>
      <c r="F127" s="336" t="s">
        <v>1124</v>
      </c>
      <c r="G127" s="313"/>
      <c r="H127" s="313" t="s">
        <v>1174</v>
      </c>
      <c r="I127" s="313" t="s">
        <v>1126</v>
      </c>
      <c r="J127" s="313" t="s">
        <v>1175</v>
      </c>
      <c r="K127" s="361"/>
    </row>
    <row r="128" s="1" customFormat="1" ht="15" customHeight="1">
      <c r="B128" s="358"/>
      <c r="C128" s="313" t="s">
        <v>85</v>
      </c>
      <c r="D128" s="313"/>
      <c r="E128" s="313"/>
      <c r="F128" s="336" t="s">
        <v>1124</v>
      </c>
      <c r="G128" s="313"/>
      <c r="H128" s="313" t="s">
        <v>1176</v>
      </c>
      <c r="I128" s="313" t="s">
        <v>1126</v>
      </c>
      <c r="J128" s="313" t="s">
        <v>1175</v>
      </c>
      <c r="K128" s="361"/>
    </row>
    <row r="129" s="1" customFormat="1" ht="15" customHeight="1">
      <c r="B129" s="358"/>
      <c r="C129" s="313" t="s">
        <v>1135</v>
      </c>
      <c r="D129" s="313"/>
      <c r="E129" s="313"/>
      <c r="F129" s="336" t="s">
        <v>1130</v>
      </c>
      <c r="G129" s="313"/>
      <c r="H129" s="313" t="s">
        <v>1136</v>
      </c>
      <c r="I129" s="313" t="s">
        <v>1126</v>
      </c>
      <c r="J129" s="313">
        <v>15</v>
      </c>
      <c r="K129" s="361"/>
    </row>
    <row r="130" s="1" customFormat="1" ht="15" customHeight="1">
      <c r="B130" s="358"/>
      <c r="C130" s="339" t="s">
        <v>1137</v>
      </c>
      <c r="D130" s="339"/>
      <c r="E130" s="339"/>
      <c r="F130" s="340" t="s">
        <v>1130</v>
      </c>
      <c r="G130" s="339"/>
      <c r="H130" s="339" t="s">
        <v>1138</v>
      </c>
      <c r="I130" s="339" t="s">
        <v>1126</v>
      </c>
      <c r="J130" s="339">
        <v>15</v>
      </c>
      <c r="K130" s="361"/>
    </row>
    <row r="131" s="1" customFormat="1" ht="15" customHeight="1">
      <c r="B131" s="358"/>
      <c r="C131" s="339" t="s">
        <v>1139</v>
      </c>
      <c r="D131" s="339"/>
      <c r="E131" s="339"/>
      <c r="F131" s="340" t="s">
        <v>1130</v>
      </c>
      <c r="G131" s="339"/>
      <c r="H131" s="339" t="s">
        <v>1140</v>
      </c>
      <c r="I131" s="339" t="s">
        <v>1126</v>
      </c>
      <c r="J131" s="339">
        <v>20</v>
      </c>
      <c r="K131" s="361"/>
    </row>
    <row r="132" s="1" customFormat="1" ht="15" customHeight="1">
      <c r="B132" s="358"/>
      <c r="C132" s="339" t="s">
        <v>1141</v>
      </c>
      <c r="D132" s="339"/>
      <c r="E132" s="339"/>
      <c r="F132" s="340" t="s">
        <v>1130</v>
      </c>
      <c r="G132" s="339"/>
      <c r="H132" s="339" t="s">
        <v>1142</v>
      </c>
      <c r="I132" s="339" t="s">
        <v>1126</v>
      </c>
      <c r="J132" s="339">
        <v>20</v>
      </c>
      <c r="K132" s="361"/>
    </row>
    <row r="133" s="1" customFormat="1" ht="15" customHeight="1">
      <c r="B133" s="358"/>
      <c r="C133" s="313" t="s">
        <v>1129</v>
      </c>
      <c r="D133" s="313"/>
      <c r="E133" s="313"/>
      <c r="F133" s="336" t="s">
        <v>1130</v>
      </c>
      <c r="G133" s="313"/>
      <c r="H133" s="313" t="s">
        <v>1164</v>
      </c>
      <c r="I133" s="313" t="s">
        <v>1126</v>
      </c>
      <c r="J133" s="313">
        <v>50</v>
      </c>
      <c r="K133" s="361"/>
    </row>
    <row r="134" s="1" customFormat="1" ht="15" customHeight="1">
      <c r="B134" s="358"/>
      <c r="C134" s="313" t="s">
        <v>1143</v>
      </c>
      <c r="D134" s="313"/>
      <c r="E134" s="313"/>
      <c r="F134" s="336" t="s">
        <v>1130</v>
      </c>
      <c r="G134" s="313"/>
      <c r="H134" s="313" t="s">
        <v>1164</v>
      </c>
      <c r="I134" s="313" t="s">
        <v>1126</v>
      </c>
      <c r="J134" s="313">
        <v>50</v>
      </c>
      <c r="K134" s="361"/>
    </row>
    <row r="135" s="1" customFormat="1" ht="15" customHeight="1">
      <c r="B135" s="358"/>
      <c r="C135" s="313" t="s">
        <v>1149</v>
      </c>
      <c r="D135" s="313"/>
      <c r="E135" s="313"/>
      <c r="F135" s="336" t="s">
        <v>1130</v>
      </c>
      <c r="G135" s="313"/>
      <c r="H135" s="313" t="s">
        <v>1164</v>
      </c>
      <c r="I135" s="313" t="s">
        <v>1126</v>
      </c>
      <c r="J135" s="313">
        <v>50</v>
      </c>
      <c r="K135" s="361"/>
    </row>
    <row r="136" s="1" customFormat="1" ht="15" customHeight="1">
      <c r="B136" s="358"/>
      <c r="C136" s="313" t="s">
        <v>1151</v>
      </c>
      <c r="D136" s="313"/>
      <c r="E136" s="313"/>
      <c r="F136" s="336" t="s">
        <v>1130</v>
      </c>
      <c r="G136" s="313"/>
      <c r="H136" s="313" t="s">
        <v>1164</v>
      </c>
      <c r="I136" s="313" t="s">
        <v>1126</v>
      </c>
      <c r="J136" s="313">
        <v>50</v>
      </c>
      <c r="K136" s="361"/>
    </row>
    <row r="137" s="1" customFormat="1" ht="15" customHeight="1">
      <c r="B137" s="358"/>
      <c r="C137" s="313" t="s">
        <v>1152</v>
      </c>
      <c r="D137" s="313"/>
      <c r="E137" s="313"/>
      <c r="F137" s="336" t="s">
        <v>1130</v>
      </c>
      <c r="G137" s="313"/>
      <c r="H137" s="313" t="s">
        <v>1177</v>
      </c>
      <c r="I137" s="313" t="s">
        <v>1126</v>
      </c>
      <c r="J137" s="313">
        <v>255</v>
      </c>
      <c r="K137" s="361"/>
    </row>
    <row r="138" s="1" customFormat="1" ht="15" customHeight="1">
      <c r="B138" s="358"/>
      <c r="C138" s="313" t="s">
        <v>1154</v>
      </c>
      <c r="D138" s="313"/>
      <c r="E138" s="313"/>
      <c r="F138" s="336" t="s">
        <v>1124</v>
      </c>
      <c r="G138" s="313"/>
      <c r="H138" s="313" t="s">
        <v>1178</v>
      </c>
      <c r="I138" s="313" t="s">
        <v>1156</v>
      </c>
      <c r="J138" s="313"/>
      <c r="K138" s="361"/>
    </row>
    <row r="139" s="1" customFormat="1" ht="15" customHeight="1">
      <c r="B139" s="358"/>
      <c r="C139" s="313" t="s">
        <v>1157</v>
      </c>
      <c r="D139" s="313"/>
      <c r="E139" s="313"/>
      <c r="F139" s="336" t="s">
        <v>1124</v>
      </c>
      <c r="G139" s="313"/>
      <c r="H139" s="313" t="s">
        <v>1179</v>
      </c>
      <c r="I139" s="313" t="s">
        <v>1159</v>
      </c>
      <c r="J139" s="313"/>
      <c r="K139" s="361"/>
    </row>
    <row r="140" s="1" customFormat="1" ht="15" customHeight="1">
      <c r="B140" s="358"/>
      <c r="C140" s="313" t="s">
        <v>1160</v>
      </c>
      <c r="D140" s="313"/>
      <c r="E140" s="313"/>
      <c r="F140" s="336" t="s">
        <v>1124</v>
      </c>
      <c r="G140" s="313"/>
      <c r="H140" s="313" t="s">
        <v>1160</v>
      </c>
      <c r="I140" s="313" t="s">
        <v>1159</v>
      </c>
      <c r="J140" s="313"/>
      <c r="K140" s="361"/>
    </row>
    <row r="141" s="1" customFormat="1" ht="15" customHeight="1">
      <c r="B141" s="358"/>
      <c r="C141" s="313" t="s">
        <v>38</v>
      </c>
      <c r="D141" s="313"/>
      <c r="E141" s="313"/>
      <c r="F141" s="336" t="s">
        <v>1124</v>
      </c>
      <c r="G141" s="313"/>
      <c r="H141" s="313" t="s">
        <v>1180</v>
      </c>
      <c r="I141" s="313" t="s">
        <v>1159</v>
      </c>
      <c r="J141" s="313"/>
      <c r="K141" s="361"/>
    </row>
    <row r="142" s="1" customFormat="1" ht="15" customHeight="1">
      <c r="B142" s="358"/>
      <c r="C142" s="313" t="s">
        <v>1181</v>
      </c>
      <c r="D142" s="313"/>
      <c r="E142" s="313"/>
      <c r="F142" s="336" t="s">
        <v>1124</v>
      </c>
      <c r="G142" s="313"/>
      <c r="H142" s="313" t="s">
        <v>1182</v>
      </c>
      <c r="I142" s="313" t="s">
        <v>1159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1183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1118</v>
      </c>
      <c r="D148" s="328"/>
      <c r="E148" s="328"/>
      <c r="F148" s="328" t="s">
        <v>1119</v>
      </c>
      <c r="G148" s="329"/>
      <c r="H148" s="328" t="s">
        <v>54</v>
      </c>
      <c r="I148" s="328" t="s">
        <v>57</v>
      </c>
      <c r="J148" s="328" t="s">
        <v>1120</v>
      </c>
      <c r="K148" s="327"/>
    </row>
    <row r="149" s="1" customFormat="1" ht="17.25" customHeight="1">
      <c r="B149" s="325"/>
      <c r="C149" s="330" t="s">
        <v>1121</v>
      </c>
      <c r="D149" s="330"/>
      <c r="E149" s="330"/>
      <c r="F149" s="331" t="s">
        <v>1122</v>
      </c>
      <c r="G149" s="332"/>
      <c r="H149" s="330"/>
      <c r="I149" s="330"/>
      <c r="J149" s="330" t="s">
        <v>1123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1127</v>
      </c>
      <c r="D151" s="313"/>
      <c r="E151" s="313"/>
      <c r="F151" s="366" t="s">
        <v>1124</v>
      </c>
      <c r="G151" s="313"/>
      <c r="H151" s="365" t="s">
        <v>1164</v>
      </c>
      <c r="I151" s="365" t="s">
        <v>1126</v>
      </c>
      <c r="J151" s="365">
        <v>120</v>
      </c>
      <c r="K151" s="361"/>
    </row>
    <row r="152" s="1" customFormat="1" ht="15" customHeight="1">
      <c r="B152" s="338"/>
      <c r="C152" s="365" t="s">
        <v>1173</v>
      </c>
      <c r="D152" s="313"/>
      <c r="E152" s="313"/>
      <c r="F152" s="366" t="s">
        <v>1124</v>
      </c>
      <c r="G152" s="313"/>
      <c r="H152" s="365" t="s">
        <v>1184</v>
      </c>
      <c r="I152" s="365" t="s">
        <v>1126</v>
      </c>
      <c r="J152" s="365" t="s">
        <v>1175</v>
      </c>
      <c r="K152" s="361"/>
    </row>
    <row r="153" s="1" customFormat="1" ht="15" customHeight="1">
      <c r="B153" s="338"/>
      <c r="C153" s="365" t="s">
        <v>85</v>
      </c>
      <c r="D153" s="313"/>
      <c r="E153" s="313"/>
      <c r="F153" s="366" t="s">
        <v>1124</v>
      </c>
      <c r="G153" s="313"/>
      <c r="H153" s="365" t="s">
        <v>1185</v>
      </c>
      <c r="I153" s="365" t="s">
        <v>1126</v>
      </c>
      <c r="J153" s="365" t="s">
        <v>1175</v>
      </c>
      <c r="K153" s="361"/>
    </row>
    <row r="154" s="1" customFormat="1" ht="15" customHeight="1">
      <c r="B154" s="338"/>
      <c r="C154" s="365" t="s">
        <v>1129</v>
      </c>
      <c r="D154" s="313"/>
      <c r="E154" s="313"/>
      <c r="F154" s="366" t="s">
        <v>1130</v>
      </c>
      <c r="G154" s="313"/>
      <c r="H154" s="365" t="s">
        <v>1164</v>
      </c>
      <c r="I154" s="365" t="s">
        <v>1126</v>
      </c>
      <c r="J154" s="365">
        <v>50</v>
      </c>
      <c r="K154" s="361"/>
    </row>
    <row r="155" s="1" customFormat="1" ht="15" customHeight="1">
      <c r="B155" s="338"/>
      <c r="C155" s="365" t="s">
        <v>1132</v>
      </c>
      <c r="D155" s="313"/>
      <c r="E155" s="313"/>
      <c r="F155" s="366" t="s">
        <v>1124</v>
      </c>
      <c r="G155" s="313"/>
      <c r="H155" s="365" t="s">
        <v>1164</v>
      </c>
      <c r="I155" s="365" t="s">
        <v>1134</v>
      </c>
      <c r="J155" s="365"/>
      <c r="K155" s="361"/>
    </row>
    <row r="156" s="1" customFormat="1" ht="15" customHeight="1">
      <c r="B156" s="338"/>
      <c r="C156" s="365" t="s">
        <v>1143</v>
      </c>
      <c r="D156" s="313"/>
      <c r="E156" s="313"/>
      <c r="F156" s="366" t="s">
        <v>1130</v>
      </c>
      <c r="G156" s="313"/>
      <c r="H156" s="365" t="s">
        <v>1164</v>
      </c>
      <c r="I156" s="365" t="s">
        <v>1126</v>
      </c>
      <c r="J156" s="365">
        <v>50</v>
      </c>
      <c r="K156" s="361"/>
    </row>
    <row r="157" s="1" customFormat="1" ht="15" customHeight="1">
      <c r="B157" s="338"/>
      <c r="C157" s="365" t="s">
        <v>1151</v>
      </c>
      <c r="D157" s="313"/>
      <c r="E157" s="313"/>
      <c r="F157" s="366" t="s">
        <v>1130</v>
      </c>
      <c r="G157" s="313"/>
      <c r="H157" s="365" t="s">
        <v>1164</v>
      </c>
      <c r="I157" s="365" t="s">
        <v>1126</v>
      </c>
      <c r="J157" s="365">
        <v>50</v>
      </c>
      <c r="K157" s="361"/>
    </row>
    <row r="158" s="1" customFormat="1" ht="15" customHeight="1">
      <c r="B158" s="338"/>
      <c r="C158" s="365" t="s">
        <v>1149</v>
      </c>
      <c r="D158" s="313"/>
      <c r="E158" s="313"/>
      <c r="F158" s="366" t="s">
        <v>1130</v>
      </c>
      <c r="G158" s="313"/>
      <c r="H158" s="365" t="s">
        <v>1164</v>
      </c>
      <c r="I158" s="365" t="s">
        <v>1126</v>
      </c>
      <c r="J158" s="365">
        <v>50</v>
      </c>
      <c r="K158" s="361"/>
    </row>
    <row r="159" s="1" customFormat="1" ht="15" customHeight="1">
      <c r="B159" s="338"/>
      <c r="C159" s="365" t="s">
        <v>108</v>
      </c>
      <c r="D159" s="313"/>
      <c r="E159" s="313"/>
      <c r="F159" s="366" t="s">
        <v>1124</v>
      </c>
      <c r="G159" s="313"/>
      <c r="H159" s="365" t="s">
        <v>1186</v>
      </c>
      <c r="I159" s="365" t="s">
        <v>1126</v>
      </c>
      <c r="J159" s="365" t="s">
        <v>1187</v>
      </c>
      <c r="K159" s="361"/>
    </row>
    <row r="160" s="1" customFormat="1" ht="15" customHeight="1">
      <c r="B160" s="338"/>
      <c r="C160" s="365" t="s">
        <v>1188</v>
      </c>
      <c r="D160" s="313"/>
      <c r="E160" s="313"/>
      <c r="F160" s="366" t="s">
        <v>1124</v>
      </c>
      <c r="G160" s="313"/>
      <c r="H160" s="365" t="s">
        <v>1189</v>
      </c>
      <c r="I160" s="365" t="s">
        <v>1159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1190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1118</v>
      </c>
      <c r="D166" s="328"/>
      <c r="E166" s="328"/>
      <c r="F166" s="328" t="s">
        <v>1119</v>
      </c>
      <c r="G166" s="370"/>
      <c r="H166" s="371" t="s">
        <v>54</v>
      </c>
      <c r="I166" s="371" t="s">
        <v>57</v>
      </c>
      <c r="J166" s="328" t="s">
        <v>1120</v>
      </c>
      <c r="K166" s="305"/>
    </row>
    <row r="167" s="1" customFormat="1" ht="17.25" customHeight="1">
      <c r="B167" s="306"/>
      <c r="C167" s="330" t="s">
        <v>1121</v>
      </c>
      <c r="D167" s="330"/>
      <c r="E167" s="330"/>
      <c r="F167" s="331" t="s">
        <v>1122</v>
      </c>
      <c r="G167" s="372"/>
      <c r="H167" s="373"/>
      <c r="I167" s="373"/>
      <c r="J167" s="330" t="s">
        <v>1123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1127</v>
      </c>
      <c r="D169" s="313"/>
      <c r="E169" s="313"/>
      <c r="F169" s="336" t="s">
        <v>1124</v>
      </c>
      <c r="G169" s="313"/>
      <c r="H169" s="313" t="s">
        <v>1164</v>
      </c>
      <c r="I169" s="313" t="s">
        <v>1126</v>
      </c>
      <c r="J169" s="313">
        <v>120</v>
      </c>
      <c r="K169" s="361"/>
    </row>
    <row r="170" s="1" customFormat="1" ht="15" customHeight="1">
      <c r="B170" s="338"/>
      <c r="C170" s="313" t="s">
        <v>1173</v>
      </c>
      <c r="D170" s="313"/>
      <c r="E170" s="313"/>
      <c r="F170" s="336" t="s">
        <v>1124</v>
      </c>
      <c r="G170" s="313"/>
      <c r="H170" s="313" t="s">
        <v>1174</v>
      </c>
      <c r="I170" s="313" t="s">
        <v>1126</v>
      </c>
      <c r="J170" s="313" t="s">
        <v>1175</v>
      </c>
      <c r="K170" s="361"/>
    </row>
    <row r="171" s="1" customFormat="1" ht="15" customHeight="1">
      <c r="B171" s="338"/>
      <c r="C171" s="313" t="s">
        <v>85</v>
      </c>
      <c r="D171" s="313"/>
      <c r="E171" s="313"/>
      <c r="F171" s="336" t="s">
        <v>1124</v>
      </c>
      <c r="G171" s="313"/>
      <c r="H171" s="313" t="s">
        <v>1191</v>
      </c>
      <c r="I171" s="313" t="s">
        <v>1126</v>
      </c>
      <c r="J171" s="313" t="s">
        <v>1175</v>
      </c>
      <c r="K171" s="361"/>
    </row>
    <row r="172" s="1" customFormat="1" ht="15" customHeight="1">
      <c r="B172" s="338"/>
      <c r="C172" s="313" t="s">
        <v>1129</v>
      </c>
      <c r="D172" s="313"/>
      <c r="E172" s="313"/>
      <c r="F172" s="336" t="s">
        <v>1130</v>
      </c>
      <c r="G172" s="313"/>
      <c r="H172" s="313" t="s">
        <v>1191</v>
      </c>
      <c r="I172" s="313" t="s">
        <v>1126</v>
      </c>
      <c r="J172" s="313">
        <v>50</v>
      </c>
      <c r="K172" s="361"/>
    </row>
    <row r="173" s="1" customFormat="1" ht="15" customHeight="1">
      <c r="B173" s="338"/>
      <c r="C173" s="313" t="s">
        <v>1132</v>
      </c>
      <c r="D173" s="313"/>
      <c r="E173" s="313"/>
      <c r="F173" s="336" t="s">
        <v>1124</v>
      </c>
      <c r="G173" s="313"/>
      <c r="H173" s="313" t="s">
        <v>1191</v>
      </c>
      <c r="I173" s="313" t="s">
        <v>1134</v>
      </c>
      <c r="J173" s="313"/>
      <c r="K173" s="361"/>
    </row>
    <row r="174" s="1" customFormat="1" ht="15" customHeight="1">
      <c r="B174" s="338"/>
      <c r="C174" s="313" t="s">
        <v>1143</v>
      </c>
      <c r="D174" s="313"/>
      <c r="E174" s="313"/>
      <c r="F174" s="336" t="s">
        <v>1130</v>
      </c>
      <c r="G174" s="313"/>
      <c r="H174" s="313" t="s">
        <v>1191</v>
      </c>
      <c r="I174" s="313" t="s">
        <v>1126</v>
      </c>
      <c r="J174" s="313">
        <v>50</v>
      </c>
      <c r="K174" s="361"/>
    </row>
    <row r="175" s="1" customFormat="1" ht="15" customHeight="1">
      <c r="B175" s="338"/>
      <c r="C175" s="313" t="s">
        <v>1151</v>
      </c>
      <c r="D175" s="313"/>
      <c r="E175" s="313"/>
      <c r="F175" s="336" t="s">
        <v>1130</v>
      </c>
      <c r="G175" s="313"/>
      <c r="H175" s="313" t="s">
        <v>1191</v>
      </c>
      <c r="I175" s="313" t="s">
        <v>1126</v>
      </c>
      <c r="J175" s="313">
        <v>50</v>
      </c>
      <c r="K175" s="361"/>
    </row>
    <row r="176" s="1" customFormat="1" ht="15" customHeight="1">
      <c r="B176" s="338"/>
      <c r="C176" s="313" t="s">
        <v>1149</v>
      </c>
      <c r="D176" s="313"/>
      <c r="E176" s="313"/>
      <c r="F176" s="336" t="s">
        <v>1130</v>
      </c>
      <c r="G176" s="313"/>
      <c r="H176" s="313" t="s">
        <v>1191</v>
      </c>
      <c r="I176" s="313" t="s">
        <v>1126</v>
      </c>
      <c r="J176" s="313">
        <v>50</v>
      </c>
      <c r="K176" s="361"/>
    </row>
    <row r="177" s="1" customFormat="1" ht="15" customHeight="1">
      <c r="B177" s="338"/>
      <c r="C177" s="313" t="s">
        <v>116</v>
      </c>
      <c r="D177" s="313"/>
      <c r="E177" s="313"/>
      <c r="F177" s="336" t="s">
        <v>1124</v>
      </c>
      <c r="G177" s="313"/>
      <c r="H177" s="313" t="s">
        <v>1192</v>
      </c>
      <c r="I177" s="313" t="s">
        <v>1193</v>
      </c>
      <c r="J177" s="313"/>
      <c r="K177" s="361"/>
    </row>
    <row r="178" s="1" customFormat="1" ht="15" customHeight="1">
      <c r="B178" s="338"/>
      <c r="C178" s="313" t="s">
        <v>57</v>
      </c>
      <c r="D178" s="313"/>
      <c r="E178" s="313"/>
      <c r="F178" s="336" t="s">
        <v>1124</v>
      </c>
      <c r="G178" s="313"/>
      <c r="H178" s="313" t="s">
        <v>1194</v>
      </c>
      <c r="I178" s="313" t="s">
        <v>1195</v>
      </c>
      <c r="J178" s="313">
        <v>1</v>
      </c>
      <c r="K178" s="361"/>
    </row>
    <row r="179" s="1" customFormat="1" ht="15" customHeight="1">
      <c r="B179" s="338"/>
      <c r="C179" s="313" t="s">
        <v>53</v>
      </c>
      <c r="D179" s="313"/>
      <c r="E179" s="313"/>
      <c r="F179" s="336" t="s">
        <v>1124</v>
      </c>
      <c r="G179" s="313"/>
      <c r="H179" s="313" t="s">
        <v>1196</v>
      </c>
      <c r="I179" s="313" t="s">
        <v>1126</v>
      </c>
      <c r="J179" s="313">
        <v>20</v>
      </c>
      <c r="K179" s="361"/>
    </row>
    <row r="180" s="1" customFormat="1" ht="15" customHeight="1">
      <c r="B180" s="338"/>
      <c r="C180" s="313" t="s">
        <v>54</v>
      </c>
      <c r="D180" s="313"/>
      <c r="E180" s="313"/>
      <c r="F180" s="336" t="s">
        <v>1124</v>
      </c>
      <c r="G180" s="313"/>
      <c r="H180" s="313" t="s">
        <v>1197</v>
      </c>
      <c r="I180" s="313" t="s">
        <v>1126</v>
      </c>
      <c r="J180" s="313">
        <v>255</v>
      </c>
      <c r="K180" s="361"/>
    </row>
    <row r="181" s="1" customFormat="1" ht="15" customHeight="1">
      <c r="B181" s="338"/>
      <c r="C181" s="313" t="s">
        <v>117</v>
      </c>
      <c r="D181" s="313"/>
      <c r="E181" s="313"/>
      <c r="F181" s="336" t="s">
        <v>1124</v>
      </c>
      <c r="G181" s="313"/>
      <c r="H181" s="313" t="s">
        <v>1088</v>
      </c>
      <c r="I181" s="313" t="s">
        <v>1126</v>
      </c>
      <c r="J181" s="313">
        <v>10</v>
      </c>
      <c r="K181" s="361"/>
    </row>
    <row r="182" s="1" customFormat="1" ht="15" customHeight="1">
      <c r="B182" s="338"/>
      <c r="C182" s="313" t="s">
        <v>118</v>
      </c>
      <c r="D182" s="313"/>
      <c r="E182" s="313"/>
      <c r="F182" s="336" t="s">
        <v>1124</v>
      </c>
      <c r="G182" s="313"/>
      <c r="H182" s="313" t="s">
        <v>1198</v>
      </c>
      <c r="I182" s="313" t="s">
        <v>1159</v>
      </c>
      <c r="J182" s="313"/>
      <c r="K182" s="361"/>
    </row>
    <row r="183" s="1" customFormat="1" ht="15" customHeight="1">
      <c r="B183" s="338"/>
      <c r="C183" s="313" t="s">
        <v>1199</v>
      </c>
      <c r="D183" s="313"/>
      <c r="E183" s="313"/>
      <c r="F183" s="336" t="s">
        <v>1124</v>
      </c>
      <c r="G183" s="313"/>
      <c r="H183" s="313" t="s">
        <v>1200</v>
      </c>
      <c r="I183" s="313" t="s">
        <v>1159</v>
      </c>
      <c r="J183" s="313"/>
      <c r="K183" s="361"/>
    </row>
    <row r="184" s="1" customFormat="1" ht="15" customHeight="1">
      <c r="B184" s="338"/>
      <c r="C184" s="313" t="s">
        <v>1188</v>
      </c>
      <c r="D184" s="313"/>
      <c r="E184" s="313"/>
      <c r="F184" s="336" t="s">
        <v>1124</v>
      </c>
      <c r="G184" s="313"/>
      <c r="H184" s="313" t="s">
        <v>1201</v>
      </c>
      <c r="I184" s="313" t="s">
        <v>1159</v>
      </c>
      <c r="J184" s="313"/>
      <c r="K184" s="361"/>
    </row>
    <row r="185" s="1" customFormat="1" ht="15" customHeight="1">
      <c r="B185" s="338"/>
      <c r="C185" s="313" t="s">
        <v>120</v>
      </c>
      <c r="D185" s="313"/>
      <c r="E185" s="313"/>
      <c r="F185" s="336" t="s">
        <v>1130</v>
      </c>
      <c r="G185" s="313"/>
      <c r="H185" s="313" t="s">
        <v>1202</v>
      </c>
      <c r="I185" s="313" t="s">
        <v>1126</v>
      </c>
      <c r="J185" s="313">
        <v>50</v>
      </c>
      <c r="K185" s="361"/>
    </row>
    <row r="186" s="1" customFormat="1" ht="15" customHeight="1">
      <c r="B186" s="338"/>
      <c r="C186" s="313" t="s">
        <v>1203</v>
      </c>
      <c r="D186" s="313"/>
      <c r="E186" s="313"/>
      <c r="F186" s="336" t="s">
        <v>1130</v>
      </c>
      <c r="G186" s="313"/>
      <c r="H186" s="313" t="s">
        <v>1204</v>
      </c>
      <c r="I186" s="313" t="s">
        <v>1205</v>
      </c>
      <c r="J186" s="313"/>
      <c r="K186" s="361"/>
    </row>
    <row r="187" s="1" customFormat="1" ht="15" customHeight="1">
      <c r="B187" s="338"/>
      <c r="C187" s="313" t="s">
        <v>1206</v>
      </c>
      <c r="D187" s="313"/>
      <c r="E187" s="313"/>
      <c r="F187" s="336" t="s">
        <v>1130</v>
      </c>
      <c r="G187" s="313"/>
      <c r="H187" s="313" t="s">
        <v>1207</v>
      </c>
      <c r="I187" s="313" t="s">
        <v>1205</v>
      </c>
      <c r="J187" s="313"/>
      <c r="K187" s="361"/>
    </row>
    <row r="188" s="1" customFormat="1" ht="15" customHeight="1">
      <c r="B188" s="338"/>
      <c r="C188" s="313" t="s">
        <v>1208</v>
      </c>
      <c r="D188" s="313"/>
      <c r="E188" s="313"/>
      <c r="F188" s="336" t="s">
        <v>1130</v>
      </c>
      <c r="G188" s="313"/>
      <c r="H188" s="313" t="s">
        <v>1209</v>
      </c>
      <c r="I188" s="313" t="s">
        <v>1205</v>
      </c>
      <c r="J188" s="313"/>
      <c r="K188" s="361"/>
    </row>
    <row r="189" s="1" customFormat="1" ht="15" customHeight="1">
      <c r="B189" s="338"/>
      <c r="C189" s="374" t="s">
        <v>1210</v>
      </c>
      <c r="D189" s="313"/>
      <c r="E189" s="313"/>
      <c r="F189" s="336" t="s">
        <v>1130</v>
      </c>
      <c r="G189" s="313"/>
      <c r="H189" s="313" t="s">
        <v>1211</v>
      </c>
      <c r="I189" s="313" t="s">
        <v>1212</v>
      </c>
      <c r="J189" s="375" t="s">
        <v>1213</v>
      </c>
      <c r="K189" s="361"/>
    </row>
    <row r="190" s="1" customFormat="1" ht="15" customHeight="1">
      <c r="B190" s="338"/>
      <c r="C190" s="374" t="s">
        <v>42</v>
      </c>
      <c r="D190" s="313"/>
      <c r="E190" s="313"/>
      <c r="F190" s="336" t="s">
        <v>1124</v>
      </c>
      <c r="G190" s="313"/>
      <c r="H190" s="310" t="s">
        <v>1214</v>
      </c>
      <c r="I190" s="313" t="s">
        <v>1215</v>
      </c>
      <c r="J190" s="313"/>
      <c r="K190" s="361"/>
    </row>
    <row r="191" s="1" customFormat="1" ht="15" customHeight="1">
      <c r="B191" s="338"/>
      <c r="C191" s="374" t="s">
        <v>1216</v>
      </c>
      <c r="D191" s="313"/>
      <c r="E191" s="313"/>
      <c r="F191" s="336" t="s">
        <v>1124</v>
      </c>
      <c r="G191" s="313"/>
      <c r="H191" s="313" t="s">
        <v>1217</v>
      </c>
      <c r="I191" s="313" t="s">
        <v>1159</v>
      </c>
      <c r="J191" s="313"/>
      <c r="K191" s="361"/>
    </row>
    <row r="192" s="1" customFormat="1" ht="15" customHeight="1">
      <c r="B192" s="338"/>
      <c r="C192" s="374" t="s">
        <v>1218</v>
      </c>
      <c r="D192" s="313"/>
      <c r="E192" s="313"/>
      <c r="F192" s="336" t="s">
        <v>1124</v>
      </c>
      <c r="G192" s="313"/>
      <c r="H192" s="313" t="s">
        <v>1219</v>
      </c>
      <c r="I192" s="313" t="s">
        <v>1159</v>
      </c>
      <c r="J192" s="313"/>
      <c r="K192" s="361"/>
    </row>
    <row r="193" s="1" customFormat="1" ht="15" customHeight="1">
      <c r="B193" s="338"/>
      <c r="C193" s="374" t="s">
        <v>1220</v>
      </c>
      <c r="D193" s="313"/>
      <c r="E193" s="313"/>
      <c r="F193" s="336" t="s">
        <v>1130</v>
      </c>
      <c r="G193" s="313"/>
      <c r="H193" s="313" t="s">
        <v>1221</v>
      </c>
      <c r="I193" s="313" t="s">
        <v>1159</v>
      </c>
      <c r="J193" s="313"/>
      <c r="K193" s="361"/>
    </row>
    <row r="194" s="1" customFormat="1" ht="15" customHeight="1">
      <c r="B194" s="367"/>
      <c r="C194" s="376"/>
      <c r="D194" s="347"/>
      <c r="E194" s="347"/>
      <c r="F194" s="347"/>
      <c r="G194" s="347"/>
      <c r="H194" s="347"/>
      <c r="I194" s="347"/>
      <c r="J194" s="347"/>
      <c r="K194" s="368"/>
    </row>
    <row r="195" s="1" customFormat="1" ht="18.75" customHeight="1">
      <c r="B195" s="349"/>
      <c r="C195" s="359"/>
      <c r="D195" s="359"/>
      <c r="E195" s="359"/>
      <c r="F195" s="369"/>
      <c r="G195" s="359"/>
      <c r="H195" s="359"/>
      <c r="I195" s="359"/>
      <c r="J195" s="359"/>
      <c r="K195" s="349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1222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7" t="s">
        <v>1223</v>
      </c>
      <c r="D200" s="377"/>
      <c r="E200" s="377"/>
      <c r="F200" s="377" t="s">
        <v>1224</v>
      </c>
      <c r="G200" s="378"/>
      <c r="H200" s="377" t="s">
        <v>1225</v>
      </c>
      <c r="I200" s="377"/>
      <c r="J200" s="377"/>
      <c r="K200" s="305"/>
    </row>
    <row r="201" s="1" customFormat="1" ht="5.25" customHeight="1">
      <c r="B201" s="338"/>
      <c r="C201" s="333"/>
      <c r="D201" s="333"/>
      <c r="E201" s="333"/>
      <c r="F201" s="333"/>
      <c r="G201" s="359"/>
      <c r="H201" s="333"/>
      <c r="I201" s="333"/>
      <c r="J201" s="333"/>
      <c r="K201" s="361"/>
    </row>
    <row r="202" s="1" customFormat="1" ht="15" customHeight="1">
      <c r="B202" s="338"/>
      <c r="C202" s="313" t="s">
        <v>1215</v>
      </c>
      <c r="D202" s="313"/>
      <c r="E202" s="313"/>
      <c r="F202" s="336" t="s">
        <v>43</v>
      </c>
      <c r="G202" s="313"/>
      <c r="H202" s="313" t="s">
        <v>1226</v>
      </c>
      <c r="I202" s="313"/>
      <c r="J202" s="313"/>
      <c r="K202" s="361"/>
    </row>
    <row r="203" s="1" customFormat="1" ht="15" customHeight="1">
      <c r="B203" s="338"/>
      <c r="C203" s="313"/>
      <c r="D203" s="313"/>
      <c r="E203" s="313"/>
      <c r="F203" s="336" t="s">
        <v>44</v>
      </c>
      <c r="G203" s="313"/>
      <c r="H203" s="313" t="s">
        <v>1227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47</v>
      </c>
      <c r="G204" s="313"/>
      <c r="H204" s="313" t="s">
        <v>1228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45</v>
      </c>
      <c r="G205" s="313"/>
      <c r="H205" s="313" t="s">
        <v>1229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46</v>
      </c>
      <c r="G206" s="313"/>
      <c r="H206" s="313" t="s">
        <v>1230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/>
      <c r="G207" s="313"/>
      <c r="H207" s="313"/>
      <c r="I207" s="313"/>
      <c r="J207" s="313"/>
      <c r="K207" s="361"/>
    </row>
    <row r="208" s="1" customFormat="1" ht="15" customHeight="1">
      <c r="B208" s="338"/>
      <c r="C208" s="313" t="s">
        <v>1171</v>
      </c>
      <c r="D208" s="313"/>
      <c r="E208" s="313"/>
      <c r="F208" s="336" t="s">
        <v>78</v>
      </c>
      <c r="G208" s="313"/>
      <c r="H208" s="313" t="s">
        <v>1231</v>
      </c>
      <c r="I208" s="313"/>
      <c r="J208" s="313"/>
      <c r="K208" s="361"/>
    </row>
    <row r="209" s="1" customFormat="1" ht="15" customHeight="1">
      <c r="B209" s="338"/>
      <c r="C209" s="313"/>
      <c r="D209" s="313"/>
      <c r="E209" s="313"/>
      <c r="F209" s="336" t="s">
        <v>1069</v>
      </c>
      <c r="G209" s="313"/>
      <c r="H209" s="313" t="s">
        <v>1070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1067</v>
      </c>
      <c r="G210" s="313"/>
      <c r="H210" s="313" t="s">
        <v>1232</v>
      </c>
      <c r="I210" s="313"/>
      <c r="J210" s="313"/>
      <c r="K210" s="361"/>
    </row>
    <row r="211" s="1" customFormat="1" ht="15" customHeight="1">
      <c r="B211" s="379"/>
      <c r="C211" s="313"/>
      <c r="D211" s="313"/>
      <c r="E211" s="313"/>
      <c r="F211" s="336" t="s">
        <v>99</v>
      </c>
      <c r="G211" s="374"/>
      <c r="H211" s="365" t="s">
        <v>100</v>
      </c>
      <c r="I211" s="365"/>
      <c r="J211" s="365"/>
      <c r="K211" s="380"/>
    </row>
    <row r="212" s="1" customFormat="1" ht="15" customHeight="1">
      <c r="B212" s="379"/>
      <c r="C212" s="313"/>
      <c r="D212" s="313"/>
      <c r="E212" s="313"/>
      <c r="F212" s="336" t="s">
        <v>1071</v>
      </c>
      <c r="G212" s="374"/>
      <c r="H212" s="365" t="s">
        <v>764</v>
      </c>
      <c r="I212" s="365"/>
      <c r="J212" s="365"/>
      <c r="K212" s="380"/>
    </row>
    <row r="213" s="1" customFormat="1" ht="15" customHeight="1">
      <c r="B213" s="379"/>
      <c r="C213" s="313"/>
      <c r="D213" s="313"/>
      <c r="E213" s="313"/>
      <c r="F213" s="336"/>
      <c r="G213" s="374"/>
      <c r="H213" s="365"/>
      <c r="I213" s="365"/>
      <c r="J213" s="365"/>
      <c r="K213" s="380"/>
    </row>
    <row r="214" s="1" customFormat="1" ht="15" customHeight="1">
      <c r="B214" s="379"/>
      <c r="C214" s="313" t="s">
        <v>1195</v>
      </c>
      <c r="D214" s="313"/>
      <c r="E214" s="313"/>
      <c r="F214" s="336">
        <v>1</v>
      </c>
      <c r="G214" s="374"/>
      <c r="H214" s="365" t="s">
        <v>1233</v>
      </c>
      <c r="I214" s="365"/>
      <c r="J214" s="365"/>
      <c r="K214" s="380"/>
    </row>
    <row r="215" s="1" customFormat="1" ht="15" customHeight="1">
      <c r="B215" s="379"/>
      <c r="C215" s="313"/>
      <c r="D215" s="313"/>
      <c r="E215" s="313"/>
      <c r="F215" s="336">
        <v>2</v>
      </c>
      <c r="G215" s="374"/>
      <c r="H215" s="365" t="s">
        <v>1234</v>
      </c>
      <c r="I215" s="365"/>
      <c r="J215" s="365"/>
      <c r="K215" s="380"/>
    </row>
    <row r="216" s="1" customFormat="1" ht="15" customHeight="1">
      <c r="B216" s="379"/>
      <c r="C216" s="313"/>
      <c r="D216" s="313"/>
      <c r="E216" s="313"/>
      <c r="F216" s="336">
        <v>3</v>
      </c>
      <c r="G216" s="374"/>
      <c r="H216" s="365" t="s">
        <v>1235</v>
      </c>
      <c r="I216" s="365"/>
      <c r="J216" s="365"/>
      <c r="K216" s="380"/>
    </row>
    <row r="217" s="1" customFormat="1" ht="15" customHeight="1">
      <c r="B217" s="379"/>
      <c r="C217" s="313"/>
      <c r="D217" s="313"/>
      <c r="E217" s="313"/>
      <c r="F217" s="336">
        <v>4</v>
      </c>
      <c r="G217" s="374"/>
      <c r="H217" s="365" t="s">
        <v>1236</v>
      </c>
      <c r="I217" s="365"/>
      <c r="J217" s="365"/>
      <c r="K217" s="380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Luděk Štuller</dc:creator>
  <cp:lastModifiedBy>Luděk Štuller</cp:lastModifiedBy>
  <dcterms:created xsi:type="dcterms:W3CDTF">2023-06-14T10:33:57Z</dcterms:created>
  <dcterms:modified xsi:type="dcterms:W3CDTF">2023-06-14T10:34:08Z</dcterms:modified>
</cp:coreProperties>
</file>