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456" tabRatio="993" activeTab="1"/>
  </bookViews>
  <sheets>
    <sheet name="souhrn" sheetId="1" r:id="rId1"/>
    <sheet name="rozpočet akce" sheetId="2" r:id="rId2"/>
  </sheets>
  <definedNames/>
  <calcPr calcId="191029"/>
  <extLst/>
</workbook>
</file>

<file path=xl/sharedStrings.xml><?xml version="1.0" encoding="utf-8"?>
<sst xmlns="http://schemas.openxmlformats.org/spreadsheetml/2006/main" count="242" uniqueCount="124">
  <si>
    <t>POLOŽKOVÝ ROZPOČET STAVBY</t>
  </si>
  <si>
    <t>Objednatel</t>
  </si>
  <si>
    <t>Zhotovitel</t>
  </si>
  <si>
    <t>Rozpis ceny</t>
  </si>
  <si>
    <t>Hlavní stavební materiál</t>
  </si>
  <si>
    <t>Kč</t>
  </si>
  <si>
    <t>Montážní práce</t>
  </si>
  <si>
    <t>Ostatní náklady</t>
  </si>
  <si>
    <t>HSV</t>
  </si>
  <si>
    <t>Vedlejší rozpočtové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</si>
  <si>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</si>
  <si>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</si>
  <si>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</si>
  <si>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</si>
  <si>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</si>
  <si>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</si>
  <si>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</si>
  <si>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</si>
  <si>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</si>
  <si>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</si>
  <si>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</si>
  <si>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Za zhotovitele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</si>
  <si>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</si>
  <si>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</si>
  <si>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</si>
  <si>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</si>
  <si>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</si>
  <si>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</si>
  <si>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</si>
  <si>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</si>
  <si>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</si>
  <si>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</si>
  <si>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</si>
  <si>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</si>
  <si>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</si>
  <si>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ks</t>
  </si>
  <si>
    <t>1.2</t>
  </si>
  <si>
    <t>1.3</t>
  </si>
  <si>
    <t>1.4</t>
  </si>
  <si>
    <t>1.5</t>
  </si>
  <si>
    <t>1.6</t>
  </si>
  <si>
    <t>1.7</t>
  </si>
  <si>
    <t>Podružný elektromateriál pro zapojení svítidel</t>
  </si>
  <si>
    <t>2.</t>
  </si>
  <si>
    <t>2.1</t>
  </si>
  <si>
    <t>2.2</t>
  </si>
  <si>
    <t>2.3</t>
  </si>
  <si>
    <t>2.4</t>
  </si>
  <si>
    <t>h</t>
  </si>
  <si>
    <t>2.5</t>
  </si>
  <si>
    <t>Svítidlo výbojkové na výložníku, demontáž svítidel</t>
  </si>
  <si>
    <t>3.</t>
  </si>
  <si>
    <t>Ostatní</t>
  </si>
  <si>
    <t>3.1</t>
  </si>
  <si>
    <t>Pasport VO</t>
  </si>
  <si>
    <t>kpl</t>
  </si>
  <si>
    <t>3.2</t>
  </si>
  <si>
    <t>Ekologická likvidace svítidel a zdrojů</t>
  </si>
  <si>
    <t>3.3</t>
  </si>
  <si>
    <t>Vyhotovení protokolu o ověření osvětlenosti</t>
  </si>
  <si>
    <t>3.4</t>
  </si>
  <si>
    <t>Vyhotovení ZVA</t>
  </si>
  <si>
    <t>3.5</t>
  </si>
  <si>
    <t>Ubytování a doprava</t>
  </si>
  <si>
    <t>3.6</t>
  </si>
  <si>
    <t>Doprava a manipulace s materiálem</t>
  </si>
  <si>
    <t xml:space="preserve">4. </t>
  </si>
  <si>
    <t>4.1</t>
  </si>
  <si>
    <t>5.</t>
  </si>
  <si>
    <t>VRN</t>
  </si>
  <si>
    <t>5.1</t>
  </si>
  <si>
    <t>Související práce pro zařízení staveniště</t>
  </si>
  <si>
    <t>5.2</t>
  </si>
  <si>
    <t>Skládky na staveništi</t>
  </si>
  <si>
    <t>5.3</t>
  </si>
  <si>
    <t>Zabezpečení stanoviště</t>
  </si>
  <si>
    <t>5.4</t>
  </si>
  <si>
    <t>Dopravní značení na staveništi</t>
  </si>
  <si>
    <t>5.5</t>
  </si>
  <si>
    <t>Revize</t>
  </si>
  <si>
    <t>CELKEM</t>
  </si>
  <si>
    <t>Mj</t>
  </si>
  <si>
    <t>Bez DPH</t>
  </si>
  <si>
    <t>DPH</t>
  </si>
  <si>
    <t>Celkem s DPH</t>
  </si>
  <si>
    <t>Celkové výdaje</t>
  </si>
  <si>
    <t>Způsobilé výdaje</t>
  </si>
  <si>
    <t>Nezpůsobilé výdaje</t>
  </si>
  <si>
    <t>Hybridní stykač 20A pro rozvaděče</t>
  </si>
  <si>
    <t>Stožár 8m, silniční</t>
  </si>
  <si>
    <t>Stožár 6m, sadový</t>
  </si>
  <si>
    <t xml:space="preserve">Svítidlo veřejného osvětlení na výložník, plošina </t>
  </si>
  <si>
    <t>Dozbroojení RVO hybridními stykači</t>
  </si>
  <si>
    <t>Demontáž stávající výzbroje RVO</t>
  </si>
  <si>
    <t>Obec Dobříš</t>
  </si>
  <si>
    <t>Rekonstrukce veřejného osvětlení města Dobříš - 1.etapa“</t>
  </si>
  <si>
    <t>Mírové náměstí 119</t>
  </si>
  <si>
    <t>263 01 Dobříš</t>
  </si>
  <si>
    <t>IČO: 00242098</t>
  </si>
  <si>
    <t>Město Dobříš</t>
  </si>
  <si>
    <t>Výkaz výměr</t>
  </si>
  <si>
    <t>2.6</t>
  </si>
  <si>
    <t>2.7</t>
  </si>
  <si>
    <t>2.8</t>
  </si>
  <si>
    <t>2.9</t>
  </si>
  <si>
    <t>2.10</t>
  </si>
  <si>
    <t>Stožár 5m, sadový</t>
  </si>
  <si>
    <t>1.8</t>
  </si>
  <si>
    <t>Demontáž a likvidace stávajícího stožáru, základu stožáru - 10 m</t>
  </si>
  <si>
    <t>Demontáž a likvidace stávajícího stožáru, základu stožáru - 6 m</t>
  </si>
  <si>
    <t>Demontáž a likvidace stávajícího stožáru, základu stožáru - 5 m</t>
  </si>
  <si>
    <t>Montáž stožáru 8m + obloukový výložník 1,5 m, vybudování betonového základu pro stožár</t>
  </si>
  <si>
    <t>Montáž stožáru 6m + 0,3m výložník rovný, vybudování betonového základu pro stožár</t>
  </si>
  <si>
    <t>Montáž stožáru 5m + 0,5m výložník rovný, vybudování betonového základu pro stožár</t>
  </si>
  <si>
    <t>Obloukový výložník, výška 1,5 m, délka 1,5 m</t>
  </si>
  <si>
    <t>Výložník rovný, 0,3 m</t>
  </si>
  <si>
    <t>Výložník rovný, 0,5 m</t>
  </si>
  <si>
    <t>1.9</t>
  </si>
  <si>
    <t>1.10</t>
  </si>
  <si>
    <t>1.11</t>
  </si>
  <si>
    <t>Modernizace RVO22 Rosovická - vnitřní elektroinstalace bude demontována, zachována 
bude ocelo-plechová skříň, tato skříň bude osazena novým vybavením (kabeláž, stykač, podružné jističe, svorkovnice, hlavní jistič, vydrátování elektroměru dle připojovacích podmínek, světelné čidlo, astrohodiny). Nutné dodržet IP krytí.</t>
  </si>
  <si>
    <t>Svítidlo pro situaci 1, stmívatelný předřadník - typ A, 
konektivita system ready, Zhaga book 18 socket, D4i certified</t>
  </si>
  <si>
    <t>Svítidlo pro situaci 4, stmívatelný předřadník - typ B,
konektivita system ready, Zhaga book 18 socket, D4i certified</t>
  </si>
  <si>
    <t>Svítidlo pro situaci 5, stmívatelný předřadník - typ C, 
konektivita system ready, Zhaga book 18 socket, D4i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</si>
</sst>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4"/>
      <color rgb="FF0070C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b/>
      <sz val="16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2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4" fillId="0" borderId="2" xfId="20" applyFont="1" applyBorder="1" applyAlignment="1">
      <alignment vertical="center"/>
      <protection/>
    </xf>
    <xf numFmtId="4" fontId="4" fillId="0" borderId="0" xfId="20" applyNumberFormat="1" applyFont="1" applyAlignment="1">
      <alignment vertical="center"/>
      <protection/>
    </xf>
    <xf numFmtId="0" fontId="4" fillId="0" borderId="3" xfId="20" applyFont="1" applyBorder="1" applyAlignment="1">
      <alignment vertical="center"/>
      <protection/>
    </xf>
    <xf numFmtId="49" fontId="0" fillId="0" borderId="0" xfId="0" applyNumberFormat="1"/>
    <xf numFmtId="49" fontId="0" fillId="0" borderId="4" xfId="0" applyNumberFormat="1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2" borderId="10" xfId="0" applyNumberFormat="1" applyFill="1" applyBorder="1"/>
    <xf numFmtId="0" fontId="6" fillId="2" borderId="11" xfId="0" applyFont="1" applyFill="1" applyBorder="1"/>
    <xf numFmtId="0" fontId="0" fillId="2" borderId="11" xfId="0" applyFill="1" applyBorder="1"/>
    <xf numFmtId="164" fontId="0" fillId="2" borderId="11" xfId="0" applyNumberFormat="1" applyFill="1" applyBorder="1"/>
    <xf numFmtId="49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49" fontId="0" fillId="2" borderId="14" xfId="0" applyNumberFormat="1" applyFill="1" applyBorder="1"/>
    <xf numFmtId="0" fontId="6" fillId="2" borderId="15" xfId="0" applyFont="1" applyFill="1" applyBorder="1"/>
    <xf numFmtId="49" fontId="0" fillId="0" borderId="13" xfId="0" applyNumberFormat="1" applyBorder="1"/>
    <xf numFmtId="0" fontId="0" fillId="0" borderId="16" xfId="0" applyBorder="1" applyAlignment="1">
      <alignment horizontal="center"/>
    </xf>
    <xf numFmtId="49" fontId="0" fillId="2" borderId="17" xfId="0" applyNumberFormat="1" applyFill="1" applyBorder="1"/>
    <xf numFmtId="0" fontId="0" fillId="2" borderId="18" xfId="0" applyFill="1" applyBorder="1"/>
    <xf numFmtId="49" fontId="0" fillId="0" borderId="16" xfId="0" applyNumberFormat="1" applyBorder="1"/>
    <xf numFmtId="0" fontId="0" fillId="0" borderId="16" xfId="0" applyBorder="1"/>
    <xf numFmtId="0" fontId="0" fillId="0" borderId="13" xfId="0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164" fontId="6" fillId="0" borderId="11" xfId="0" applyNumberFormat="1" applyFont="1" applyBorder="1"/>
    <xf numFmtId="164" fontId="6" fillId="0" borderId="19" xfId="0" applyNumberFormat="1" applyFont="1" applyBorder="1"/>
    <xf numFmtId="0" fontId="0" fillId="0" borderId="4" xfId="0" applyBorder="1"/>
    <xf numFmtId="0" fontId="0" fillId="0" borderId="20" xfId="0" applyBorder="1"/>
    <xf numFmtId="9" fontId="0" fillId="0" borderId="13" xfId="0" applyNumberFormat="1" applyBorder="1"/>
    <xf numFmtId="164" fontId="0" fillId="0" borderId="16" xfId="0" applyNumberFormat="1" applyBorder="1"/>
    <xf numFmtId="164" fontId="0" fillId="0" borderId="21" xfId="0" applyNumberFormat="1" applyBorder="1"/>
    <xf numFmtId="164" fontId="0" fillId="3" borderId="13" xfId="0" applyNumberFormat="1" applyFill="1" applyBorder="1"/>
    <xf numFmtId="164" fontId="0" fillId="3" borderId="22" xfId="0" applyNumberFormat="1" applyFill="1" applyBorder="1"/>
    <xf numFmtId="0" fontId="0" fillId="0" borderId="23" xfId="0" applyBorder="1"/>
    <xf numFmtId="164" fontId="0" fillId="2" borderId="24" xfId="0" applyNumberFormat="1" applyFill="1" applyBorder="1"/>
    <xf numFmtId="164" fontId="0" fillId="0" borderId="0" xfId="0" applyNumberFormat="1"/>
    <xf numFmtId="164" fontId="0" fillId="2" borderId="25" xfId="0" applyNumberFormat="1" applyFill="1" applyBorder="1"/>
    <xf numFmtId="0" fontId="6" fillId="2" borderId="26" xfId="0" applyFont="1" applyFill="1" applyBorder="1"/>
    <xf numFmtId="0" fontId="0" fillId="2" borderId="26" xfId="0" applyFill="1" applyBorder="1"/>
    <xf numFmtId="0" fontId="0" fillId="2" borderId="0" xfId="0" applyFill="1"/>
    <xf numFmtId="164" fontId="0" fillId="2" borderId="27" xfId="0" applyNumberFormat="1" applyFill="1" applyBorder="1"/>
    <xf numFmtId="0" fontId="0" fillId="3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" xfId="20" applyFont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4" fillId="0" borderId="28" xfId="20" applyFont="1" applyBorder="1" applyAlignment="1">
      <alignment horizontal="left" vertical="center"/>
      <protection/>
    </xf>
    <xf numFmtId="4" fontId="4" fillId="0" borderId="28" xfId="20" applyNumberFormat="1" applyFont="1" applyBorder="1" applyAlignment="1">
      <alignment horizontal="right" vertical="center"/>
      <protection/>
    </xf>
    <xf numFmtId="0" fontId="4" fillId="0" borderId="29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left" vertical="center"/>
      <protection/>
    </xf>
    <xf numFmtId="0" fontId="5" fillId="0" borderId="13" xfId="20" applyFont="1" applyBorder="1" applyAlignment="1">
      <alignment horizontal="left" vertical="center"/>
      <protection/>
    </xf>
    <xf numFmtId="4" fontId="5" fillId="0" borderId="28" xfId="20" applyNumberFormat="1" applyFont="1" applyBorder="1" applyAlignment="1">
      <alignment horizontal="right" vertical="center"/>
      <protection/>
    </xf>
    <xf numFmtId="0" fontId="5" fillId="0" borderId="29" xfId="20" applyFont="1" applyBorder="1" applyAlignment="1">
      <alignment horizontal="center" vertical="center"/>
      <protection/>
    </xf>
    <xf numFmtId="49" fontId="4" fillId="0" borderId="13" xfId="20" applyNumberFormat="1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left" vertical="center"/>
      <protection/>
    </xf>
    <xf numFmtId="49" fontId="4" fillId="0" borderId="16" xfId="20" applyNumberFormat="1" applyFont="1" applyBorder="1" applyAlignment="1">
      <alignment horizontal="center" vertical="center"/>
      <protection/>
    </xf>
    <xf numFmtId="4" fontId="4" fillId="0" borderId="30" xfId="20" applyNumberFormat="1" applyFont="1" applyBorder="1" applyAlignment="1">
      <alignment horizontal="right" vertical="center"/>
      <protection/>
    </xf>
    <xf numFmtId="0" fontId="4" fillId="0" borderId="31" xfId="20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right" vertical="center"/>
      <protection/>
    </xf>
    <xf numFmtId="0" fontId="5" fillId="4" borderId="32" xfId="20" applyFont="1" applyFill="1" applyBorder="1" applyAlignment="1">
      <alignment horizontal="left" vertical="center"/>
      <protection/>
    </xf>
    <xf numFmtId="4" fontId="5" fillId="4" borderId="1" xfId="20" applyNumberFormat="1" applyFont="1" applyFill="1" applyBorder="1" applyAlignment="1">
      <alignment horizontal="right" vertical="center"/>
      <protection/>
    </xf>
    <xf numFmtId="0" fontId="5" fillId="4" borderId="33" xfId="20" applyFont="1" applyFill="1" applyBorder="1" applyAlignment="1">
      <alignment horizontal="center" vertical="center"/>
      <protection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A45"/>
  <sheetViews>
    <sheetView zoomScale="85" zoomScaleNormal="85" workbookViewId="0" topLeftCell="A1">
      <selection activeCell="Q22" sqref="Q22:V23"/>
    </sheetView>
  </sheetViews>
  <sheetFormatPr defaultColWidth="9.140625" defaultRowHeight="15"/>
  <cols>
    <col min="1" max="27" width="3.140625" style="0" customWidth="1"/>
  </cols>
  <sheetData>
    <row r="1" ht="18">
      <c r="M1" s="1" t="s">
        <v>0</v>
      </c>
    </row>
    <row r="3" ht="18">
      <c r="M3" s="2" t="s">
        <v>95</v>
      </c>
    </row>
    <row r="4" spans="11:13" ht="18">
      <c r="K4" s="3" t="s">
        <v>94</v>
      </c>
      <c r="M4" s="1"/>
    </row>
    <row r="6" spans="3:18" ht="15.6">
      <c r="C6" s="4" t="s">
        <v>1</v>
      </c>
      <c r="D6" s="5"/>
      <c r="E6" s="5"/>
      <c r="F6" s="5"/>
      <c r="G6" s="5"/>
      <c r="R6" s="6" t="s">
        <v>2</v>
      </c>
    </row>
    <row r="7" spans="3:22" ht="15.6">
      <c r="C7" s="5" t="s">
        <v>99</v>
      </c>
      <c r="D7" s="5"/>
      <c r="E7" s="5"/>
      <c r="F7" s="5"/>
      <c r="G7" s="5"/>
      <c r="R7" s="57"/>
      <c r="S7" s="57"/>
      <c r="T7" s="57"/>
      <c r="U7" s="57"/>
      <c r="V7" s="57"/>
    </row>
    <row r="8" spans="3:22" ht="15.6">
      <c r="C8" s="7" t="s">
        <v>96</v>
      </c>
      <c r="D8" s="7"/>
      <c r="E8" s="7"/>
      <c r="F8" s="7"/>
      <c r="G8" s="7"/>
      <c r="R8" s="58"/>
      <c r="S8" s="58"/>
      <c r="T8" s="58"/>
      <c r="U8" s="58"/>
      <c r="V8" s="58"/>
    </row>
    <row r="9" spans="3:22" ht="15.6">
      <c r="C9" s="7" t="s">
        <v>97</v>
      </c>
      <c r="D9" s="7"/>
      <c r="E9" s="7"/>
      <c r="F9" s="7"/>
      <c r="G9" s="7"/>
      <c r="R9" s="58"/>
      <c r="S9" s="58"/>
      <c r="T9" s="58"/>
      <c r="U9" s="58"/>
      <c r="V9" s="58"/>
    </row>
    <row r="10" spans="3:22" ht="15.6">
      <c r="C10" s="7" t="s">
        <v>98</v>
      </c>
      <c r="D10" s="7"/>
      <c r="E10" s="7"/>
      <c r="F10" s="7"/>
      <c r="G10" s="7"/>
      <c r="R10" s="58"/>
      <c r="S10" s="58"/>
      <c r="T10" s="58"/>
      <c r="U10" s="58"/>
      <c r="V10" s="58"/>
    </row>
    <row r="11" spans="3:22" ht="15.6">
      <c r="C11" s="7"/>
      <c r="D11" s="7"/>
      <c r="E11" s="7"/>
      <c r="F11" s="7"/>
      <c r="G11" s="7"/>
      <c r="R11" s="58"/>
      <c r="S11" s="58"/>
      <c r="T11" s="58"/>
      <c r="U11" s="58"/>
      <c r="V11" s="58"/>
    </row>
    <row r="13" ht="15.6">
      <c r="B13" s="6" t="s">
        <v>3</v>
      </c>
    </row>
    <row r="14" spans="2:24" ht="15">
      <c r="B14" s="59" t="s">
        <v>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>
        <f>'rozpočet akce'!F6+'rozpočet akce'!G6</f>
        <v>0</v>
      </c>
      <c r="R14" s="60"/>
      <c r="S14" s="60"/>
      <c r="T14" s="60"/>
      <c r="U14" s="60"/>
      <c r="V14" s="60"/>
      <c r="W14" s="61" t="s">
        <v>5</v>
      </c>
      <c r="X14" s="61"/>
    </row>
    <row r="15" spans="2:24" ht="1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60"/>
      <c r="S15" s="60"/>
      <c r="T15" s="60"/>
      <c r="U15" s="60"/>
      <c r="V15" s="60"/>
      <c r="W15" s="61"/>
      <c r="X15" s="61"/>
    </row>
    <row r="16" spans="2:24" ht="15">
      <c r="B16" s="62" t="s">
        <v>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0">
        <f>'rozpočet akce'!F18+'rozpočet akce'!G18</f>
        <v>0</v>
      </c>
      <c r="R16" s="60"/>
      <c r="S16" s="60"/>
      <c r="T16" s="60"/>
      <c r="U16" s="60"/>
      <c r="V16" s="60"/>
      <c r="W16" s="61" t="s">
        <v>5</v>
      </c>
      <c r="X16" s="61"/>
    </row>
    <row r="17" spans="2:24" ht="1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0"/>
      <c r="R17" s="60"/>
      <c r="S17" s="60"/>
      <c r="T17" s="60"/>
      <c r="U17" s="60"/>
      <c r="V17" s="60"/>
      <c r="W17" s="61"/>
      <c r="X17" s="61"/>
    </row>
    <row r="18" spans="2:24" ht="15">
      <c r="B18" s="62" t="s">
        <v>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0">
        <f>'rozpočet akce'!F29+'rozpočet akce'!G29</f>
        <v>0</v>
      </c>
      <c r="R18" s="60"/>
      <c r="S18" s="60"/>
      <c r="T18" s="60"/>
      <c r="U18" s="60"/>
      <c r="V18" s="60"/>
      <c r="W18" s="61" t="s">
        <v>5</v>
      </c>
      <c r="X18" s="61"/>
    </row>
    <row r="19" spans="2:24" ht="1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0"/>
      <c r="R19" s="60"/>
      <c r="S19" s="60"/>
      <c r="T19" s="60"/>
      <c r="U19" s="60"/>
      <c r="V19" s="60"/>
      <c r="W19" s="61"/>
      <c r="X19" s="61"/>
    </row>
    <row r="20" spans="2:24" ht="15">
      <c r="B20" s="62" t="s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>
        <f>'rozpočet akce'!F36+'rozpočet akce'!G36</f>
        <v>0</v>
      </c>
      <c r="R20" s="60"/>
      <c r="S20" s="60"/>
      <c r="T20" s="60"/>
      <c r="U20" s="60"/>
      <c r="V20" s="60"/>
      <c r="W20" s="61" t="s">
        <v>5</v>
      </c>
      <c r="X20" s="61"/>
    </row>
    <row r="21" spans="2:24" ht="1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0"/>
      <c r="R21" s="60"/>
      <c r="S21" s="60"/>
      <c r="T21" s="60"/>
      <c r="U21" s="60"/>
      <c r="V21" s="60"/>
      <c r="W21" s="61"/>
      <c r="X21" s="61"/>
    </row>
    <row r="22" spans="2:24" ht="15">
      <c r="B22" s="62" t="s">
        <v>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0">
        <f>'rozpočet akce'!F38+'rozpočet akce'!G38</f>
        <v>0</v>
      </c>
      <c r="R22" s="60"/>
      <c r="S22" s="60"/>
      <c r="T22" s="60"/>
      <c r="U22" s="60"/>
      <c r="V22" s="60"/>
      <c r="W22" s="61" t="s">
        <v>5</v>
      </c>
      <c r="X22" s="61"/>
    </row>
    <row r="23" spans="2:24" ht="1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0"/>
      <c r="R23" s="60"/>
      <c r="S23" s="60"/>
      <c r="T23" s="60"/>
      <c r="U23" s="60"/>
      <c r="V23" s="60"/>
      <c r="W23" s="61"/>
      <c r="X23" s="61"/>
    </row>
    <row r="24" spans="2:24" ht="15">
      <c r="B24" s="63" t="s">
        <v>10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>
        <f>Q14+Q16+Q18+Q20+Q22</f>
        <v>0</v>
      </c>
      <c r="R24" s="64"/>
      <c r="S24" s="64"/>
      <c r="T24" s="64"/>
      <c r="U24" s="64"/>
      <c r="V24" s="64"/>
      <c r="W24" s="65" t="s">
        <v>5</v>
      </c>
      <c r="X24" s="65"/>
    </row>
    <row r="25" spans="2:24" ht="1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64"/>
      <c r="S25" s="64"/>
      <c r="T25" s="64"/>
      <c r="U25" s="64"/>
      <c r="V25" s="64"/>
      <c r="W25" s="65"/>
      <c r="X25" s="65"/>
    </row>
    <row r="26" spans="17:22" ht="15.6">
      <c r="Q26" s="8"/>
      <c r="R26" s="8"/>
      <c r="S26" s="8"/>
      <c r="T26" s="8"/>
      <c r="U26" s="8"/>
      <c r="V26" s="8"/>
    </row>
    <row r="27" spans="2:22" ht="15.6">
      <c r="B27" s="6" t="s">
        <v>11</v>
      </c>
      <c r="Q27" s="8"/>
      <c r="R27" s="8"/>
      <c r="S27" s="8"/>
      <c r="T27" s="8"/>
      <c r="U27" s="8"/>
      <c r="V27" s="8"/>
    </row>
    <row r="28" spans="2:24" ht="15">
      <c r="B28" s="62" t="s">
        <v>12</v>
      </c>
      <c r="C28" s="62"/>
      <c r="D28" s="62"/>
      <c r="E28" s="62"/>
      <c r="F28" s="62"/>
      <c r="G28" s="62"/>
      <c r="H28" s="62"/>
      <c r="I28" s="62"/>
      <c r="J28" s="62"/>
      <c r="K28" s="66" t="s">
        <v>13</v>
      </c>
      <c r="L28" s="66"/>
      <c r="M28" s="66"/>
      <c r="N28" s="66"/>
      <c r="O28" s="66"/>
      <c r="P28" s="66"/>
      <c r="Q28" s="60">
        <v>0</v>
      </c>
      <c r="R28" s="60"/>
      <c r="S28" s="60"/>
      <c r="T28" s="60"/>
      <c r="U28" s="60"/>
      <c r="V28" s="60"/>
      <c r="W28" s="61" t="s">
        <v>5</v>
      </c>
      <c r="X28" s="61"/>
    </row>
    <row r="29" spans="2:24" ht="15">
      <c r="B29" s="62"/>
      <c r="C29" s="62"/>
      <c r="D29" s="62"/>
      <c r="E29" s="62"/>
      <c r="F29" s="62"/>
      <c r="G29" s="62"/>
      <c r="H29" s="62"/>
      <c r="I29" s="62"/>
      <c r="J29" s="62"/>
      <c r="K29" s="66"/>
      <c r="L29" s="66"/>
      <c r="M29" s="66"/>
      <c r="N29" s="66"/>
      <c r="O29" s="66"/>
      <c r="P29" s="66"/>
      <c r="Q29" s="60"/>
      <c r="R29" s="60"/>
      <c r="S29" s="60"/>
      <c r="T29" s="60"/>
      <c r="U29" s="60"/>
      <c r="V29" s="60"/>
      <c r="W29" s="61"/>
      <c r="X29" s="61"/>
    </row>
    <row r="30" spans="2:24" ht="15">
      <c r="B30" s="62" t="s">
        <v>14</v>
      </c>
      <c r="C30" s="62"/>
      <c r="D30" s="62"/>
      <c r="E30" s="62"/>
      <c r="F30" s="62"/>
      <c r="G30" s="62"/>
      <c r="H30" s="62"/>
      <c r="I30" s="62"/>
      <c r="J30" s="62"/>
      <c r="K30" s="66" t="s">
        <v>13</v>
      </c>
      <c r="L30" s="66"/>
      <c r="M30" s="66"/>
      <c r="N30" s="66"/>
      <c r="O30" s="66"/>
      <c r="P30" s="66"/>
      <c r="Q30" s="60">
        <v>0</v>
      </c>
      <c r="R30" s="60"/>
      <c r="S30" s="60"/>
      <c r="T30" s="60"/>
      <c r="U30" s="60"/>
      <c r="V30" s="60"/>
      <c r="W30" s="61" t="s">
        <v>5</v>
      </c>
      <c r="X30" s="61"/>
    </row>
    <row r="31" spans="2:24" ht="15">
      <c r="B31" s="62"/>
      <c r="C31" s="62"/>
      <c r="D31" s="62"/>
      <c r="E31" s="62"/>
      <c r="F31" s="62"/>
      <c r="G31" s="62"/>
      <c r="H31" s="62"/>
      <c r="I31" s="62"/>
      <c r="J31" s="62"/>
      <c r="K31" s="66"/>
      <c r="L31" s="66"/>
      <c r="M31" s="66"/>
      <c r="N31" s="66"/>
      <c r="O31" s="66"/>
      <c r="P31" s="66"/>
      <c r="Q31" s="60"/>
      <c r="R31" s="60"/>
      <c r="S31" s="60"/>
      <c r="T31" s="60"/>
      <c r="U31" s="60"/>
      <c r="V31" s="60"/>
      <c r="W31" s="61"/>
      <c r="X31" s="61"/>
    </row>
    <row r="32" spans="2:24" ht="15">
      <c r="B32" s="62" t="s">
        <v>15</v>
      </c>
      <c r="C32" s="62"/>
      <c r="D32" s="62"/>
      <c r="E32" s="62"/>
      <c r="F32" s="62"/>
      <c r="G32" s="62"/>
      <c r="H32" s="62"/>
      <c r="I32" s="62"/>
      <c r="J32" s="62"/>
      <c r="K32" s="66" t="s">
        <v>16</v>
      </c>
      <c r="L32" s="66"/>
      <c r="M32" s="66"/>
      <c r="N32" s="66"/>
      <c r="O32" s="66"/>
      <c r="P32" s="66"/>
      <c r="Q32" s="60">
        <f>Q24</f>
        <v>0</v>
      </c>
      <c r="R32" s="60"/>
      <c r="S32" s="60"/>
      <c r="T32" s="60"/>
      <c r="U32" s="60"/>
      <c r="V32" s="60"/>
      <c r="W32" s="61" t="s">
        <v>5</v>
      </c>
      <c r="X32" s="61"/>
    </row>
    <row r="33" spans="2:24" ht="15">
      <c r="B33" s="62"/>
      <c r="C33" s="62"/>
      <c r="D33" s="62"/>
      <c r="E33" s="62"/>
      <c r="F33" s="62"/>
      <c r="G33" s="62"/>
      <c r="H33" s="62"/>
      <c r="I33" s="62"/>
      <c r="J33" s="62"/>
      <c r="K33" s="66"/>
      <c r="L33" s="66"/>
      <c r="M33" s="66"/>
      <c r="N33" s="66"/>
      <c r="O33" s="66"/>
      <c r="P33" s="66"/>
      <c r="Q33" s="60"/>
      <c r="R33" s="60"/>
      <c r="S33" s="60"/>
      <c r="T33" s="60"/>
      <c r="U33" s="60"/>
      <c r="V33" s="60"/>
      <c r="W33" s="61"/>
      <c r="X33" s="61"/>
    </row>
    <row r="34" spans="2:24" ht="15">
      <c r="B34" s="67" t="s">
        <v>17</v>
      </c>
      <c r="C34" s="67"/>
      <c r="D34" s="67"/>
      <c r="E34" s="67"/>
      <c r="F34" s="67"/>
      <c r="G34" s="67"/>
      <c r="H34" s="67"/>
      <c r="I34" s="67"/>
      <c r="J34" s="67"/>
      <c r="K34" s="68" t="s">
        <v>16</v>
      </c>
      <c r="L34" s="68"/>
      <c r="M34" s="68"/>
      <c r="N34" s="68"/>
      <c r="O34" s="68"/>
      <c r="P34" s="68"/>
      <c r="Q34" s="69">
        <f>Q32*0.21</f>
        <v>0</v>
      </c>
      <c r="R34" s="69"/>
      <c r="S34" s="69"/>
      <c r="T34" s="69"/>
      <c r="U34" s="69"/>
      <c r="V34" s="69"/>
      <c r="W34" s="70" t="s">
        <v>5</v>
      </c>
      <c r="X34" s="70"/>
    </row>
    <row r="35" spans="2:24" ht="15">
      <c r="B35" s="67"/>
      <c r="C35" s="67"/>
      <c r="D35" s="67"/>
      <c r="E35" s="67"/>
      <c r="F35" s="67"/>
      <c r="G35" s="67"/>
      <c r="H35" s="67"/>
      <c r="I35" s="67"/>
      <c r="J35" s="67"/>
      <c r="K35" s="68"/>
      <c r="L35" s="68"/>
      <c r="M35" s="68"/>
      <c r="N35" s="68"/>
      <c r="O35" s="68"/>
      <c r="P35" s="68"/>
      <c r="Q35" s="69"/>
      <c r="R35" s="69"/>
      <c r="S35" s="69"/>
      <c r="T35" s="69"/>
      <c r="U35" s="69"/>
      <c r="V35" s="69"/>
      <c r="W35" s="70"/>
      <c r="X35" s="70"/>
    </row>
    <row r="36" spans="2:24" ht="15">
      <c r="B36" s="59" t="s">
        <v>18</v>
      </c>
      <c r="C36" s="59"/>
      <c r="D36" s="59"/>
      <c r="E36" s="59"/>
      <c r="F36" s="59"/>
      <c r="G36" s="59"/>
      <c r="H36" s="59"/>
      <c r="I36" s="59"/>
      <c r="J36" s="59"/>
      <c r="K36" s="71"/>
      <c r="L36" s="71"/>
      <c r="M36" s="71"/>
      <c r="N36" s="71"/>
      <c r="O36" s="71"/>
      <c r="P36" s="71"/>
      <c r="Q36" s="72">
        <v>0</v>
      </c>
      <c r="R36" s="72"/>
      <c r="S36" s="72"/>
      <c r="T36" s="72"/>
      <c r="U36" s="72"/>
      <c r="V36" s="72"/>
      <c r="W36" s="61" t="s">
        <v>5</v>
      </c>
      <c r="X36" s="61"/>
    </row>
    <row r="37" spans="2:24" ht="15">
      <c r="B37" s="59"/>
      <c r="C37" s="59"/>
      <c r="D37" s="59"/>
      <c r="E37" s="59"/>
      <c r="F37" s="59"/>
      <c r="G37" s="59"/>
      <c r="H37" s="59"/>
      <c r="I37" s="59"/>
      <c r="J37" s="59"/>
      <c r="K37" s="71"/>
      <c r="L37" s="71"/>
      <c r="M37" s="71"/>
      <c r="N37" s="71"/>
      <c r="O37" s="71"/>
      <c r="P37" s="71"/>
      <c r="Q37" s="72"/>
      <c r="R37" s="72"/>
      <c r="S37" s="72"/>
      <c r="T37" s="72"/>
      <c r="U37" s="72"/>
      <c r="V37" s="72"/>
      <c r="W37" s="61"/>
      <c r="X37" s="61"/>
    </row>
    <row r="38" spans="2:24" ht="15">
      <c r="B38" s="73" t="s">
        <v>19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>
        <f>Q32+Q34</f>
        <v>0</v>
      </c>
      <c r="R38" s="74"/>
      <c r="S38" s="74"/>
      <c r="T38" s="74"/>
      <c r="U38" s="74"/>
      <c r="V38" s="74"/>
      <c r="W38" s="75" t="s">
        <v>5</v>
      </c>
      <c r="X38" s="75"/>
    </row>
    <row r="39" spans="2:24" ht="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  <c r="R39" s="74"/>
      <c r="S39" s="74"/>
      <c r="T39" s="74"/>
      <c r="U39" s="74"/>
      <c r="V39" s="74"/>
      <c r="W39" s="75"/>
      <c r="X39" s="75"/>
    </row>
    <row r="41" spans="4:22" ht="15.6">
      <c r="D41" s="3" t="s">
        <v>20</v>
      </c>
      <c r="E41" s="5"/>
      <c r="F41" s="5"/>
      <c r="G41" s="5"/>
      <c r="H41" s="5"/>
      <c r="I41" s="5"/>
      <c r="J41" s="5"/>
      <c r="O41" s="3"/>
      <c r="Q41" s="3"/>
      <c r="R41" s="3"/>
      <c r="S41" s="3"/>
      <c r="T41" s="3"/>
      <c r="U41" s="3"/>
      <c r="V41" s="3"/>
    </row>
    <row r="43" spans="26:27" ht="15.6">
      <c r="Z43" s="6"/>
      <c r="AA43" s="6"/>
    </row>
    <row r="44" spans="26:27" ht="15.6">
      <c r="Z44" s="6"/>
      <c r="AA44" s="6"/>
    </row>
    <row r="45" spans="5:22" ht="15.6">
      <c r="E45" s="9"/>
      <c r="F45" s="9" t="s">
        <v>21</v>
      </c>
      <c r="G45" s="9"/>
      <c r="H45" s="9"/>
      <c r="I45" s="9"/>
      <c r="J45" s="9"/>
      <c r="Q45" s="3"/>
      <c r="R45" s="3"/>
      <c r="S45" s="3"/>
      <c r="T45" s="3"/>
      <c r="U45" s="3"/>
      <c r="V45" s="3"/>
    </row>
  </sheetData>
  <mergeCells count="46">
    <mergeCell ref="B36:J37"/>
    <mergeCell ref="K36:P37"/>
    <mergeCell ref="Q36:V37"/>
    <mergeCell ref="W36:X37"/>
    <mergeCell ref="B38:P39"/>
    <mergeCell ref="Q38:V39"/>
    <mergeCell ref="W38:X39"/>
    <mergeCell ref="B32:J33"/>
    <mergeCell ref="K32:P33"/>
    <mergeCell ref="Q32:V33"/>
    <mergeCell ref="W32:X33"/>
    <mergeCell ref="B34:J35"/>
    <mergeCell ref="K34:P35"/>
    <mergeCell ref="Q34:V35"/>
    <mergeCell ref="W34:X35"/>
    <mergeCell ref="B28:J29"/>
    <mergeCell ref="K28:P29"/>
    <mergeCell ref="Q28:V29"/>
    <mergeCell ref="W28:X29"/>
    <mergeCell ref="B30:J31"/>
    <mergeCell ref="K30:P31"/>
    <mergeCell ref="Q30:V31"/>
    <mergeCell ref="W30:X31"/>
    <mergeCell ref="B22:P23"/>
    <mergeCell ref="Q22:V23"/>
    <mergeCell ref="W22:X23"/>
    <mergeCell ref="B24:P25"/>
    <mergeCell ref="Q24:V25"/>
    <mergeCell ref="W24:X25"/>
    <mergeCell ref="B18:P19"/>
    <mergeCell ref="Q18:V19"/>
    <mergeCell ref="W18:X19"/>
    <mergeCell ref="B20:P21"/>
    <mergeCell ref="Q20:V21"/>
    <mergeCell ref="W20:X21"/>
    <mergeCell ref="B14:P15"/>
    <mergeCell ref="Q14:V15"/>
    <mergeCell ref="W14:X15"/>
    <mergeCell ref="B16:P17"/>
    <mergeCell ref="Q16:V17"/>
    <mergeCell ref="W16:X17"/>
    <mergeCell ref="R7:V7"/>
    <mergeCell ref="R8:V8"/>
    <mergeCell ref="R9:V9"/>
    <mergeCell ref="R10:V10"/>
    <mergeCell ref="R11:V11"/>
  </mergeCells>
  <printOptions/>
  <pageMargins left="0.7875" right="0.7875" top="1.05277777777778" bottom="1.05277777777778" header="0.7875" footer="0.7875"/>
  <pageSetup horizontalDpi="600" verticalDpi="600" orientation="portrait" paperSize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abSelected="1" zoomScale="85" zoomScaleNormal="85" workbookViewId="0" topLeftCell="A20">
      <selection activeCell="B33" sqref="B33"/>
    </sheetView>
  </sheetViews>
  <sheetFormatPr defaultColWidth="9.140625" defaultRowHeight="15"/>
  <cols>
    <col min="1" max="1" width="8.8515625" style="10" customWidth="1"/>
    <col min="2" max="2" width="84.7109375" style="0" customWidth="1"/>
    <col min="3" max="5" width="8.57421875" style="0" customWidth="1"/>
    <col min="6" max="9" width="15.7109375" style="0" customWidth="1"/>
    <col min="10" max="1025" width="8.57421875" style="0" customWidth="1"/>
  </cols>
  <sheetData>
    <row r="1" spans="3:5" ht="21">
      <c r="C1" s="76" t="s">
        <v>100</v>
      </c>
      <c r="D1" s="76"/>
      <c r="E1" s="76"/>
    </row>
    <row r="4" spans="1:9" ht="15">
      <c r="A4" s="11" t="s">
        <v>22</v>
      </c>
      <c r="B4" s="12" t="s">
        <v>23</v>
      </c>
      <c r="C4" s="12" t="s">
        <v>24</v>
      </c>
      <c r="D4" s="12" t="s">
        <v>25</v>
      </c>
      <c r="E4" s="12" t="s">
        <v>26</v>
      </c>
      <c r="F4" s="12"/>
      <c r="G4" s="12"/>
      <c r="H4" s="12" t="s">
        <v>27</v>
      </c>
      <c r="I4" s="13"/>
    </row>
    <row r="5" spans="1:9" ht="15">
      <c r="A5" s="14"/>
      <c r="B5" s="15"/>
      <c r="C5" s="15"/>
      <c r="D5" s="15"/>
      <c r="E5" s="15" t="s">
        <v>28</v>
      </c>
      <c r="F5" s="15" t="s">
        <v>29</v>
      </c>
      <c r="G5" s="15" t="s">
        <v>30</v>
      </c>
      <c r="H5" s="15" t="s">
        <v>29</v>
      </c>
      <c r="I5" s="16" t="s">
        <v>30</v>
      </c>
    </row>
    <row r="6" spans="1:9" ht="15">
      <c r="A6" s="17" t="s">
        <v>31</v>
      </c>
      <c r="B6" s="18" t="s">
        <v>32</v>
      </c>
      <c r="C6" s="19" t="s">
        <v>33</v>
      </c>
      <c r="D6" s="19" t="s">
        <v>33</v>
      </c>
      <c r="E6" s="19" t="s">
        <v>33</v>
      </c>
      <c r="F6" s="20">
        <f>SUM(F7:F17)</f>
        <v>0</v>
      </c>
      <c r="G6" s="20">
        <f>SUM(G7:G16)</f>
        <v>0</v>
      </c>
      <c r="H6" s="20">
        <f>SUM(H7:H16)</f>
        <v>0</v>
      </c>
      <c r="I6" s="20">
        <f>SUM(I7:I16)</f>
        <v>0</v>
      </c>
    </row>
    <row r="7" spans="1:9" ht="28.8">
      <c r="A7" s="21" t="s">
        <v>34</v>
      </c>
      <c r="B7" s="55" t="s">
        <v>121</v>
      </c>
      <c r="C7" s="22">
        <v>18</v>
      </c>
      <c r="D7" s="22" t="s">
        <v>35</v>
      </c>
      <c r="E7" s="22"/>
      <c r="F7" s="22">
        <f>C7*E7</f>
        <v>0</v>
      </c>
      <c r="G7" s="23" t="s">
        <v>33</v>
      </c>
      <c r="H7" s="22">
        <f aca="true" t="shared" si="0" ref="H7:H17">F7*1.21</f>
        <v>0</v>
      </c>
      <c r="I7" s="23" t="s">
        <v>33</v>
      </c>
    </row>
    <row r="8" spans="1:9" ht="28.8">
      <c r="A8" s="21" t="s">
        <v>36</v>
      </c>
      <c r="B8" s="56" t="s">
        <v>122</v>
      </c>
      <c r="C8" s="24">
        <v>29</v>
      </c>
      <c r="D8" s="24" t="s">
        <v>35</v>
      </c>
      <c r="E8" s="24"/>
      <c r="F8" s="22">
        <f aca="true" t="shared" si="1" ref="F8:F17">C8*E8</f>
        <v>0</v>
      </c>
      <c r="G8" s="25" t="s">
        <v>33</v>
      </c>
      <c r="H8" s="22">
        <f t="shared" si="0"/>
        <v>0</v>
      </c>
      <c r="I8" s="25" t="s">
        <v>33</v>
      </c>
    </row>
    <row r="9" spans="1:9" ht="28.8">
      <c r="A9" s="21" t="s">
        <v>37</v>
      </c>
      <c r="B9" s="56" t="s">
        <v>123</v>
      </c>
      <c r="C9" s="24">
        <v>39</v>
      </c>
      <c r="D9" s="24" t="s">
        <v>35</v>
      </c>
      <c r="E9" s="24"/>
      <c r="F9" s="22">
        <f t="shared" si="1"/>
        <v>0</v>
      </c>
      <c r="G9" s="25" t="s">
        <v>33</v>
      </c>
      <c r="H9" s="22">
        <f t="shared" si="0"/>
        <v>0</v>
      </c>
      <c r="I9" s="25" t="s">
        <v>33</v>
      </c>
    </row>
    <row r="10" spans="1:9" ht="15">
      <c r="A10" s="21" t="s">
        <v>38</v>
      </c>
      <c r="B10" s="24" t="s">
        <v>88</v>
      </c>
      <c r="C10" s="24">
        <v>2</v>
      </c>
      <c r="D10" s="24" t="s">
        <v>35</v>
      </c>
      <c r="E10" s="24"/>
      <c r="F10" s="22">
        <f t="shared" si="1"/>
        <v>0</v>
      </c>
      <c r="G10" s="25" t="s">
        <v>33</v>
      </c>
      <c r="H10" s="24">
        <f t="shared" si="0"/>
        <v>0</v>
      </c>
      <c r="I10" s="25" t="s">
        <v>33</v>
      </c>
    </row>
    <row r="11" spans="1:9" ht="15">
      <c r="A11" s="21" t="s">
        <v>39</v>
      </c>
      <c r="B11" s="24" t="s">
        <v>42</v>
      </c>
      <c r="C11" s="24">
        <v>86</v>
      </c>
      <c r="D11" s="24" t="s">
        <v>35</v>
      </c>
      <c r="E11" s="24"/>
      <c r="F11" s="22">
        <f t="shared" si="1"/>
        <v>0</v>
      </c>
      <c r="G11" s="25" t="s">
        <v>33</v>
      </c>
      <c r="H11" s="24">
        <f t="shared" si="0"/>
        <v>0</v>
      </c>
      <c r="I11" s="25" t="s">
        <v>33</v>
      </c>
    </row>
    <row r="12" spans="1:9" ht="15">
      <c r="A12" s="21" t="s">
        <v>40</v>
      </c>
      <c r="B12" s="24" t="s">
        <v>89</v>
      </c>
      <c r="C12" s="24">
        <v>16</v>
      </c>
      <c r="D12" s="24" t="s">
        <v>35</v>
      </c>
      <c r="E12" s="24"/>
      <c r="F12" s="22">
        <f t="shared" si="1"/>
        <v>0</v>
      </c>
      <c r="G12" s="25" t="s">
        <v>33</v>
      </c>
      <c r="H12" s="24">
        <f t="shared" si="0"/>
        <v>0</v>
      </c>
      <c r="I12" s="25" t="s">
        <v>33</v>
      </c>
    </row>
    <row r="13" spans="1:9" ht="15">
      <c r="A13" s="21" t="s">
        <v>41</v>
      </c>
      <c r="B13" s="24" t="s">
        <v>114</v>
      </c>
      <c r="C13" s="24">
        <v>16</v>
      </c>
      <c r="D13" s="24" t="s">
        <v>35</v>
      </c>
      <c r="E13" s="24"/>
      <c r="F13" s="22">
        <f t="shared" si="1"/>
        <v>0</v>
      </c>
      <c r="G13" s="25" t="s">
        <v>33</v>
      </c>
      <c r="H13" s="24">
        <f t="shared" si="0"/>
        <v>0</v>
      </c>
      <c r="I13" s="25" t="s">
        <v>33</v>
      </c>
    </row>
    <row r="14" spans="1:9" ht="15">
      <c r="A14" s="21" t="s">
        <v>107</v>
      </c>
      <c r="B14" s="24" t="s">
        <v>90</v>
      </c>
      <c r="C14" s="24">
        <v>12</v>
      </c>
      <c r="D14" s="24" t="s">
        <v>35</v>
      </c>
      <c r="E14" s="24"/>
      <c r="F14" s="22">
        <f t="shared" si="1"/>
        <v>0</v>
      </c>
      <c r="G14" s="25" t="s">
        <v>33</v>
      </c>
      <c r="H14" s="24">
        <f t="shared" si="0"/>
        <v>0</v>
      </c>
      <c r="I14" s="25" t="s">
        <v>33</v>
      </c>
    </row>
    <row r="15" spans="1:9" ht="15">
      <c r="A15" s="21" t="s">
        <v>117</v>
      </c>
      <c r="B15" s="24" t="s">
        <v>115</v>
      </c>
      <c r="C15" s="24">
        <v>12</v>
      </c>
      <c r="D15" s="24" t="s">
        <v>35</v>
      </c>
      <c r="E15" s="24"/>
      <c r="F15" s="22">
        <f t="shared" si="1"/>
        <v>0</v>
      </c>
      <c r="G15" s="25" t="s">
        <v>33</v>
      </c>
      <c r="H15" s="24">
        <f t="shared" si="0"/>
        <v>0</v>
      </c>
      <c r="I15" s="25" t="s">
        <v>33</v>
      </c>
    </row>
    <row r="16" spans="1:9" ht="15">
      <c r="A16" s="21" t="s">
        <v>118</v>
      </c>
      <c r="B16" s="24" t="s">
        <v>106</v>
      </c>
      <c r="C16" s="24">
        <v>39</v>
      </c>
      <c r="D16" s="24" t="s">
        <v>35</v>
      </c>
      <c r="E16" s="24"/>
      <c r="F16" s="22">
        <f t="shared" si="1"/>
        <v>0</v>
      </c>
      <c r="G16" s="25" t="s">
        <v>33</v>
      </c>
      <c r="H16" s="24">
        <f t="shared" si="0"/>
        <v>0</v>
      </c>
      <c r="I16" s="25" t="s">
        <v>33</v>
      </c>
    </row>
    <row r="17" spans="1:9" ht="15" thickBot="1">
      <c r="A17" s="21" t="s">
        <v>119</v>
      </c>
      <c r="B17" s="24" t="s">
        <v>116</v>
      </c>
      <c r="C17" s="24">
        <v>39</v>
      </c>
      <c r="D17" s="24" t="s">
        <v>35</v>
      </c>
      <c r="E17" s="24"/>
      <c r="F17" s="22">
        <f t="shared" si="1"/>
        <v>0</v>
      </c>
      <c r="G17" s="25" t="s">
        <v>33</v>
      </c>
      <c r="H17" s="24">
        <f t="shared" si="0"/>
        <v>0</v>
      </c>
      <c r="I17" s="25" t="s">
        <v>33</v>
      </c>
    </row>
    <row r="18" spans="1:9" ht="15" thickBot="1">
      <c r="A18" s="26" t="s">
        <v>43</v>
      </c>
      <c r="B18" s="27" t="s">
        <v>6</v>
      </c>
      <c r="C18" s="52"/>
      <c r="D18" s="52"/>
      <c r="E18" s="52"/>
      <c r="F18" s="53">
        <f>SUM(F19:F28)</f>
        <v>0</v>
      </c>
      <c r="G18" s="53">
        <f>SUM(G19:G28)</f>
        <v>0</v>
      </c>
      <c r="H18" s="53">
        <f>SUM(H19:H28)</f>
        <v>0</v>
      </c>
      <c r="I18" s="53">
        <f>SUM(I19:I28)</f>
        <v>0</v>
      </c>
    </row>
    <row r="19" spans="1:9" ht="15">
      <c r="A19" s="28" t="s">
        <v>44</v>
      </c>
      <c r="B19" s="22" t="s">
        <v>91</v>
      </c>
      <c r="C19" s="22">
        <v>86</v>
      </c>
      <c r="D19" s="22" t="s">
        <v>35</v>
      </c>
      <c r="E19" s="24"/>
      <c r="F19" s="24">
        <f>C19*E19</f>
        <v>0</v>
      </c>
      <c r="G19" s="29" t="s">
        <v>33</v>
      </c>
      <c r="H19" s="24">
        <f aca="true" t="shared" si="2" ref="H19:H28">F19*1.21</f>
        <v>0</v>
      </c>
      <c r="I19" s="29" t="s">
        <v>33</v>
      </c>
    </row>
    <row r="20" spans="1:9" ht="15">
      <c r="A20" s="28" t="s">
        <v>45</v>
      </c>
      <c r="B20" s="24" t="s">
        <v>92</v>
      </c>
      <c r="C20" s="24">
        <v>6</v>
      </c>
      <c r="D20" s="24" t="s">
        <v>48</v>
      </c>
      <c r="E20" s="24"/>
      <c r="F20" s="24">
        <f aca="true" t="shared" si="3" ref="F20:F28">C20*E20</f>
        <v>0</v>
      </c>
      <c r="G20" s="29" t="s">
        <v>33</v>
      </c>
      <c r="H20" s="24">
        <f t="shared" si="2"/>
        <v>0</v>
      </c>
      <c r="I20" s="29" t="s">
        <v>33</v>
      </c>
    </row>
    <row r="21" spans="1:9" ht="15">
      <c r="A21" s="28" t="s">
        <v>46</v>
      </c>
      <c r="B21" s="24" t="s">
        <v>50</v>
      </c>
      <c r="C21" s="24">
        <v>86</v>
      </c>
      <c r="D21" s="24" t="s">
        <v>35</v>
      </c>
      <c r="E21" s="24"/>
      <c r="F21" s="24">
        <f t="shared" si="3"/>
        <v>0</v>
      </c>
      <c r="G21" s="29" t="s">
        <v>33</v>
      </c>
      <c r="H21" s="24">
        <f t="shared" si="2"/>
        <v>0</v>
      </c>
      <c r="I21" s="29" t="s">
        <v>33</v>
      </c>
    </row>
    <row r="22" spans="1:9" ht="15">
      <c r="A22" s="28" t="s">
        <v>47</v>
      </c>
      <c r="B22" s="24" t="s">
        <v>93</v>
      </c>
      <c r="C22" s="24">
        <v>20</v>
      </c>
      <c r="D22" s="24" t="s">
        <v>48</v>
      </c>
      <c r="E22" s="24"/>
      <c r="F22" s="24">
        <f t="shared" si="3"/>
        <v>0</v>
      </c>
      <c r="G22" s="29" t="s">
        <v>33</v>
      </c>
      <c r="H22" s="24">
        <f t="shared" si="2"/>
        <v>0</v>
      </c>
      <c r="I22" s="29" t="s">
        <v>33</v>
      </c>
    </row>
    <row r="23" spans="1:9" ht="15">
      <c r="A23" s="28" t="s">
        <v>49</v>
      </c>
      <c r="B23" s="24" t="s">
        <v>108</v>
      </c>
      <c r="C23" s="24">
        <v>16</v>
      </c>
      <c r="D23" s="24" t="s">
        <v>35</v>
      </c>
      <c r="E23" s="24"/>
      <c r="F23" s="24">
        <f t="shared" si="3"/>
        <v>0</v>
      </c>
      <c r="G23" s="29" t="s">
        <v>33</v>
      </c>
      <c r="H23" s="24">
        <f t="shared" si="2"/>
        <v>0</v>
      </c>
      <c r="I23" s="29" t="s">
        <v>33</v>
      </c>
    </row>
    <row r="24" spans="1:9" ht="15">
      <c r="A24" s="28" t="s">
        <v>101</v>
      </c>
      <c r="B24" s="24" t="s">
        <v>109</v>
      </c>
      <c r="C24" s="24">
        <v>12</v>
      </c>
      <c r="D24" s="24" t="s">
        <v>35</v>
      </c>
      <c r="E24" s="24"/>
      <c r="F24" s="24">
        <f t="shared" si="3"/>
        <v>0</v>
      </c>
      <c r="G24" s="29" t="s">
        <v>33</v>
      </c>
      <c r="H24" s="24">
        <f t="shared" si="2"/>
        <v>0</v>
      </c>
      <c r="I24" s="29" t="s">
        <v>33</v>
      </c>
    </row>
    <row r="25" spans="1:9" ht="15">
      <c r="A25" s="28" t="s">
        <v>102</v>
      </c>
      <c r="B25" s="24" t="s">
        <v>110</v>
      </c>
      <c r="C25" s="24">
        <v>39</v>
      </c>
      <c r="D25" s="24" t="s">
        <v>35</v>
      </c>
      <c r="E25" s="24"/>
      <c r="F25" s="24">
        <f t="shared" si="3"/>
        <v>0</v>
      </c>
      <c r="G25" s="29" t="s">
        <v>33</v>
      </c>
      <c r="H25" s="24">
        <f t="shared" si="2"/>
        <v>0</v>
      </c>
      <c r="I25" s="29" t="s">
        <v>33</v>
      </c>
    </row>
    <row r="26" spans="1:9" ht="15">
      <c r="A26" s="28" t="s">
        <v>103</v>
      </c>
      <c r="B26" s="24" t="s">
        <v>111</v>
      </c>
      <c r="C26" s="24">
        <v>16</v>
      </c>
      <c r="D26" s="24" t="s">
        <v>35</v>
      </c>
      <c r="E26" s="24"/>
      <c r="F26" s="24">
        <f t="shared" si="3"/>
        <v>0</v>
      </c>
      <c r="G26" s="29" t="s">
        <v>33</v>
      </c>
      <c r="H26" s="24">
        <f t="shared" si="2"/>
        <v>0</v>
      </c>
      <c r="I26" s="29" t="s">
        <v>33</v>
      </c>
    </row>
    <row r="27" spans="1:9" ht="15">
      <c r="A27" s="28" t="s">
        <v>104</v>
      </c>
      <c r="B27" s="24" t="s">
        <v>112</v>
      </c>
      <c r="C27" s="24">
        <v>12</v>
      </c>
      <c r="D27" s="24" t="s">
        <v>35</v>
      </c>
      <c r="E27" s="24"/>
      <c r="F27" s="24">
        <f t="shared" si="3"/>
        <v>0</v>
      </c>
      <c r="G27" s="29" t="s">
        <v>33</v>
      </c>
      <c r="H27" s="24">
        <f t="shared" si="2"/>
        <v>0</v>
      </c>
      <c r="I27" s="29" t="s">
        <v>33</v>
      </c>
    </row>
    <row r="28" spans="1:9" ht="15" thickBot="1">
      <c r="A28" s="28" t="s">
        <v>105</v>
      </c>
      <c r="B28" s="24" t="s">
        <v>113</v>
      </c>
      <c r="C28" s="24">
        <v>39</v>
      </c>
      <c r="D28" s="24" t="s">
        <v>35</v>
      </c>
      <c r="E28" s="24"/>
      <c r="F28" s="24">
        <f t="shared" si="3"/>
        <v>0</v>
      </c>
      <c r="G28" s="29" t="s">
        <v>33</v>
      </c>
      <c r="H28" s="24">
        <f t="shared" si="2"/>
        <v>0</v>
      </c>
      <c r="I28" s="29" t="s">
        <v>33</v>
      </c>
    </row>
    <row r="29" spans="1:9" ht="15" thickBot="1">
      <c r="A29" s="30" t="s">
        <v>51</v>
      </c>
      <c r="B29" s="50" t="s">
        <v>52</v>
      </c>
      <c r="C29" s="51"/>
      <c r="D29" s="51"/>
      <c r="E29" s="31"/>
      <c r="F29" s="20">
        <f>SUM(F30:F35)</f>
        <v>0</v>
      </c>
      <c r="G29" s="20">
        <f>SUM(G30:G35)</f>
        <v>0</v>
      </c>
      <c r="H29" s="20">
        <f>SUM(H30:H35)</f>
        <v>0</v>
      </c>
      <c r="I29" s="20">
        <f>SUM(I30:I35)</f>
        <v>0</v>
      </c>
    </row>
    <row r="30" spans="1:9" ht="15">
      <c r="A30" s="21" t="s">
        <v>53</v>
      </c>
      <c r="B30" s="22" t="s">
        <v>54</v>
      </c>
      <c r="C30" s="22">
        <v>1</v>
      </c>
      <c r="D30" s="22" t="s">
        <v>55</v>
      </c>
      <c r="E30" s="22"/>
      <c r="F30" s="22">
        <f>C30*E30</f>
        <v>0</v>
      </c>
      <c r="G30" s="23" t="s">
        <v>33</v>
      </c>
      <c r="H30" s="22">
        <f>F30*1.21</f>
        <v>0</v>
      </c>
      <c r="I30" s="23" t="s">
        <v>33</v>
      </c>
    </row>
    <row r="31" spans="1:9" ht="15">
      <c r="A31" s="28" t="s">
        <v>56</v>
      </c>
      <c r="B31" s="24" t="s">
        <v>57</v>
      </c>
      <c r="C31" s="24">
        <v>86</v>
      </c>
      <c r="D31" s="24" t="s">
        <v>35</v>
      </c>
      <c r="E31" s="24"/>
      <c r="F31" s="23" t="s">
        <v>33</v>
      </c>
      <c r="G31" s="22">
        <f>C31*E31</f>
        <v>0</v>
      </c>
      <c r="H31" s="23" t="s">
        <v>33</v>
      </c>
      <c r="I31" s="22">
        <f>G31*1.21</f>
        <v>0</v>
      </c>
    </row>
    <row r="32" spans="1:9" ht="15">
      <c r="A32" s="28" t="s">
        <v>58</v>
      </c>
      <c r="B32" s="24" t="s">
        <v>59</v>
      </c>
      <c r="C32" s="24">
        <v>1</v>
      </c>
      <c r="D32" s="24" t="s">
        <v>55</v>
      </c>
      <c r="E32" s="24"/>
      <c r="F32" s="22">
        <f aca="true" t="shared" si="4" ref="F32:F33">C32*E32</f>
        <v>0</v>
      </c>
      <c r="G32" s="25" t="s">
        <v>33</v>
      </c>
      <c r="H32" s="22">
        <f>F32*1.21</f>
        <v>0</v>
      </c>
      <c r="I32" s="25" t="s">
        <v>33</v>
      </c>
    </row>
    <row r="33" spans="1:9" ht="15">
      <c r="A33" s="28" t="s">
        <v>60</v>
      </c>
      <c r="B33" s="24" t="s">
        <v>61</v>
      </c>
      <c r="C33" s="24">
        <v>1</v>
      </c>
      <c r="D33" s="24" t="s">
        <v>55</v>
      </c>
      <c r="E33" s="24"/>
      <c r="F33" s="22">
        <f t="shared" si="4"/>
        <v>0</v>
      </c>
      <c r="G33" s="25" t="s">
        <v>33</v>
      </c>
      <c r="H33" s="22">
        <f>F33*1.21</f>
        <v>0</v>
      </c>
      <c r="I33" s="25" t="s">
        <v>33</v>
      </c>
    </row>
    <row r="34" spans="1:9" ht="15">
      <c r="A34" s="28" t="s">
        <v>62</v>
      </c>
      <c r="B34" s="24" t="s">
        <v>63</v>
      </c>
      <c r="C34" s="24">
        <v>1</v>
      </c>
      <c r="D34" s="24" t="s">
        <v>55</v>
      </c>
      <c r="E34" s="24"/>
      <c r="F34" s="23" t="s">
        <v>33</v>
      </c>
      <c r="G34" s="24">
        <f>C34*E34</f>
        <v>0</v>
      </c>
      <c r="H34" s="23" t="s">
        <v>33</v>
      </c>
      <c r="I34" s="22">
        <f>G34*1.21</f>
        <v>0</v>
      </c>
    </row>
    <row r="35" spans="1:9" ht="15" thickBot="1">
      <c r="A35" s="32" t="s">
        <v>64</v>
      </c>
      <c r="B35" s="33" t="s">
        <v>65</v>
      </c>
      <c r="C35" s="33">
        <v>1</v>
      </c>
      <c r="D35" s="33" t="s">
        <v>55</v>
      </c>
      <c r="E35" s="33"/>
      <c r="F35" s="23" t="s">
        <v>33</v>
      </c>
      <c r="G35" s="33">
        <f>C35*E35</f>
        <v>0</v>
      </c>
      <c r="H35" s="23" t="s">
        <v>33</v>
      </c>
      <c r="I35" s="46">
        <f>G35*1.21</f>
        <v>0</v>
      </c>
    </row>
    <row r="36" spans="1:11" ht="15" thickBot="1">
      <c r="A36" s="17" t="s">
        <v>66</v>
      </c>
      <c r="B36" s="18" t="s">
        <v>8</v>
      </c>
      <c r="C36" s="19"/>
      <c r="D36" s="19"/>
      <c r="E36" s="19"/>
      <c r="F36" s="20">
        <f>SUM(F37:F37)</f>
        <v>0</v>
      </c>
      <c r="G36" s="20">
        <f>SUM(G37:G37)</f>
        <v>0</v>
      </c>
      <c r="H36" s="47">
        <f>SUM(H37:H37)</f>
        <v>0</v>
      </c>
      <c r="I36" s="49">
        <f>SUM(I37:I37)</f>
        <v>0</v>
      </c>
      <c r="J36" s="48"/>
      <c r="K36" s="48"/>
    </row>
    <row r="37" spans="1:9" ht="61.5" customHeight="1" thickBot="1">
      <c r="A37" s="28" t="s">
        <v>67</v>
      </c>
      <c r="B37" s="54" t="s">
        <v>120</v>
      </c>
      <c r="C37" s="24">
        <v>1</v>
      </c>
      <c r="D37" s="24" t="s">
        <v>35</v>
      </c>
      <c r="E37" s="24"/>
      <c r="F37" s="24">
        <v>0</v>
      </c>
      <c r="G37" s="25" t="s">
        <v>33</v>
      </c>
      <c r="H37" s="24">
        <f>F37*1.21</f>
        <v>0</v>
      </c>
      <c r="I37" s="25" t="s">
        <v>33</v>
      </c>
    </row>
    <row r="38" spans="1:9" ht="15">
      <c r="A38" s="17" t="s">
        <v>68</v>
      </c>
      <c r="B38" s="18" t="s">
        <v>69</v>
      </c>
      <c r="C38" s="19"/>
      <c r="D38" s="19"/>
      <c r="E38" s="19"/>
      <c r="F38" s="20">
        <f>SUM(F39:F43)</f>
        <v>0</v>
      </c>
      <c r="G38" s="20">
        <f>SUM(G39:G43)</f>
        <v>0</v>
      </c>
      <c r="H38" s="20">
        <f>SUM(H39:H43)</f>
        <v>0</v>
      </c>
      <c r="I38" s="20">
        <f>SUM(I39:I43)</f>
        <v>0</v>
      </c>
    </row>
    <row r="39" spans="1:9" ht="15">
      <c r="A39" s="21" t="s">
        <v>70</v>
      </c>
      <c r="B39" s="22" t="s">
        <v>71</v>
      </c>
      <c r="C39" s="22">
        <v>1</v>
      </c>
      <c r="D39" s="22" t="s">
        <v>55</v>
      </c>
      <c r="E39" s="22"/>
      <c r="F39" s="25" t="s">
        <v>33</v>
      </c>
      <c r="G39" s="25">
        <f>C39*E39</f>
        <v>0</v>
      </c>
      <c r="H39" s="34" t="s">
        <v>33</v>
      </c>
      <c r="I39" s="34">
        <f>G39*1.21</f>
        <v>0</v>
      </c>
    </row>
    <row r="40" spans="1:9" ht="15">
      <c r="A40" s="28" t="s">
        <v>72</v>
      </c>
      <c r="B40" s="24" t="s">
        <v>73</v>
      </c>
      <c r="C40" s="22">
        <v>1</v>
      </c>
      <c r="D40" s="22" t="s">
        <v>55</v>
      </c>
      <c r="E40" s="24"/>
      <c r="F40" s="25" t="s">
        <v>33</v>
      </c>
      <c r="G40" s="25">
        <f aca="true" t="shared" si="5" ref="G40:G42">C40*E40</f>
        <v>0</v>
      </c>
      <c r="H40" s="34" t="s">
        <v>33</v>
      </c>
      <c r="I40" s="34">
        <f aca="true" t="shared" si="6" ref="I40:I42">G40*1.21</f>
        <v>0</v>
      </c>
    </row>
    <row r="41" spans="1:9" ht="15">
      <c r="A41" s="28" t="s">
        <v>74</v>
      </c>
      <c r="B41" s="24" t="s">
        <v>75</v>
      </c>
      <c r="C41" s="22">
        <v>1</v>
      </c>
      <c r="D41" s="22" t="s">
        <v>55</v>
      </c>
      <c r="E41" s="24"/>
      <c r="F41" s="25" t="s">
        <v>33</v>
      </c>
      <c r="G41" s="25">
        <f t="shared" si="5"/>
        <v>0</v>
      </c>
      <c r="H41" s="34" t="s">
        <v>33</v>
      </c>
      <c r="I41" s="34">
        <f t="shared" si="6"/>
        <v>0</v>
      </c>
    </row>
    <row r="42" spans="1:9" ht="15">
      <c r="A42" s="28" t="s">
        <v>76</v>
      </c>
      <c r="B42" s="24" t="s">
        <v>77</v>
      </c>
      <c r="C42" s="22">
        <v>1</v>
      </c>
      <c r="D42" s="22" t="s">
        <v>55</v>
      </c>
      <c r="E42" s="24"/>
      <c r="F42" s="25" t="s">
        <v>33</v>
      </c>
      <c r="G42" s="25">
        <f t="shared" si="5"/>
        <v>0</v>
      </c>
      <c r="H42" s="34" t="s">
        <v>33</v>
      </c>
      <c r="I42" s="34">
        <f t="shared" si="6"/>
        <v>0</v>
      </c>
    </row>
    <row r="43" spans="1:9" ht="15">
      <c r="A43" s="28" t="s">
        <v>78</v>
      </c>
      <c r="B43" s="24" t="s">
        <v>79</v>
      </c>
      <c r="C43" s="22">
        <v>1</v>
      </c>
      <c r="D43" s="22" t="s">
        <v>55</v>
      </c>
      <c r="E43" s="24"/>
      <c r="F43" s="25">
        <f>C43*E43</f>
        <v>0</v>
      </c>
      <c r="G43" s="25" t="s">
        <v>33</v>
      </c>
      <c r="H43" s="34">
        <f>F43*1.21</f>
        <v>0</v>
      </c>
      <c r="I43" s="23" t="s">
        <v>33</v>
      </c>
    </row>
    <row r="45" spans="2:9" ht="15">
      <c r="B45" s="35" t="s">
        <v>80</v>
      </c>
      <c r="C45" s="36"/>
      <c r="D45" s="36"/>
      <c r="E45" s="36"/>
      <c r="F45" s="37">
        <f>F38+F36+F29+F6+F18</f>
        <v>0</v>
      </c>
      <c r="G45" s="37">
        <f>G38+G36+G29+G18+G6</f>
        <v>0</v>
      </c>
      <c r="H45" s="37">
        <f>H38+H36+H29+H18+H6</f>
        <v>0</v>
      </c>
      <c r="I45" s="38">
        <f>I6+I18+I29+I36+I38</f>
        <v>0</v>
      </c>
    </row>
    <row r="47" spans="2:8" ht="15">
      <c r="B47" s="39"/>
      <c r="C47" s="12"/>
      <c r="D47" s="12"/>
      <c r="E47" s="12" t="s">
        <v>81</v>
      </c>
      <c r="F47" s="12" t="s">
        <v>82</v>
      </c>
      <c r="G47" s="12" t="s">
        <v>83</v>
      </c>
      <c r="H47" s="13" t="s">
        <v>84</v>
      </c>
    </row>
    <row r="48" spans="2:8" ht="15">
      <c r="B48" s="40" t="s">
        <v>85</v>
      </c>
      <c r="C48" s="24"/>
      <c r="D48" s="41"/>
      <c r="E48" s="24" t="s">
        <v>5</v>
      </c>
      <c r="F48" s="42">
        <f>F45+G45</f>
        <v>0</v>
      </c>
      <c r="G48" s="42">
        <f>H48-F48</f>
        <v>0</v>
      </c>
      <c r="H48" s="43">
        <f>H45+I45</f>
        <v>0</v>
      </c>
    </row>
    <row r="49" spans="2:8" ht="15">
      <c r="B49" s="40" t="s">
        <v>86</v>
      </c>
      <c r="C49" s="24"/>
      <c r="D49" s="41"/>
      <c r="E49" s="24" t="s">
        <v>5</v>
      </c>
      <c r="F49" s="44">
        <f>F45</f>
        <v>0</v>
      </c>
      <c r="G49" s="44">
        <f>H49-F49</f>
        <v>0</v>
      </c>
      <c r="H49" s="45">
        <f>H45</f>
        <v>0</v>
      </c>
    </row>
    <row r="50" spans="2:8" ht="15">
      <c r="B50" s="24" t="s">
        <v>87</v>
      </c>
      <c r="C50" s="24"/>
      <c r="D50" s="41"/>
      <c r="E50" s="24" t="s">
        <v>5</v>
      </c>
      <c r="F50" s="44">
        <f>G45</f>
        <v>0</v>
      </c>
      <c r="G50" s="44">
        <f>H50-F50</f>
        <v>0</v>
      </c>
      <c r="H50" s="44">
        <f>I45</f>
        <v>0</v>
      </c>
    </row>
  </sheetData>
  <mergeCells count="1">
    <mergeCell ref="C1:E1"/>
  </mergeCells>
  <printOptions/>
  <pageMargins left="0.7" right="0.7" top="0.7875" bottom="0.78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Black</dc:creator>
  <cp:keywords/>
  <dc:description/>
  <cp:lastModifiedBy>Jiří Novák</cp:lastModifiedBy>
  <dcterms:created xsi:type="dcterms:W3CDTF">2015-06-05T18:19:34Z</dcterms:created>
  <dcterms:modified xsi:type="dcterms:W3CDTF">2023-04-29T09:32:32Z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