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workbookProtection workbookPassword="F230" lockStructure="1"/>
  <bookViews>
    <workbookView xWindow="-120" yWindow="-120" windowWidth="29040" windowHeight="15840" tabRatio="429"/>
  </bookViews>
  <sheets>
    <sheet name="krycí list" sheetId="4" r:id="rId1"/>
    <sheet name="02_povrchy" sheetId="2" r:id="rId2"/>
  </sheets>
  <definedNames>
    <definedName name="__xlnm.Print_Area_1" localSheetId="1">'02_povrchy'!$A$6:$G$60</definedName>
    <definedName name="__xlnm.Print_Area_1" localSheetId="0">'krycí list'!#REF!</definedName>
    <definedName name="__xlnm.Print_Area_1">#REF!</definedName>
    <definedName name="Excel_BuiltIn_Print_Area_1_1" localSheetId="1">'02_povrchy'!$A$6:$G$60</definedName>
    <definedName name="Excel_BuiltIn_Print_Area_1_1" localSheetId="0">'krycí list'!#REF!</definedName>
    <definedName name="Excel_BuiltIn_Print_Area_1_1">#REF!</definedName>
    <definedName name="Excel_BuiltIn_Print_Area_1_1_1" localSheetId="1">'02_povrchy'!$A$6:$G$60</definedName>
    <definedName name="Excel_BuiltIn_Print_Area_1_1_1" localSheetId="0">'krycí list'!#REF!</definedName>
    <definedName name="Excel_BuiltIn_Print_Area_1_1_1">#REF!</definedName>
    <definedName name="Excel_BuiltIn_Print_Area_1_1_1_1" localSheetId="1">'02_povrchy'!$A$6:$G$60</definedName>
    <definedName name="Excel_BuiltIn_Print_Area_1_1_1_1" localSheetId="0">'krycí list'!#REF!</definedName>
    <definedName name="Excel_BuiltIn_Print_Area_1_1_1_1">#REF!</definedName>
    <definedName name="Excel_BuiltIn_Print_Area_2">"#REF!"</definedName>
    <definedName name="Excel_BuiltIn_Print_Area_2_1">"#REF!"</definedName>
    <definedName name="_xlnm.Print_Area" localSheetId="1">'02_povrchy'!$A$1:$G$65</definedName>
    <definedName name="_xlnm.Print_Area" localSheetId="0">'krycí list'!$A$1:$F$38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5" i="4" l="1"/>
  <c r="F23" i="4" l="1"/>
  <c r="F27" i="4"/>
  <c r="F26" i="4"/>
  <c r="G62" i="2"/>
  <c r="G24" i="2"/>
  <c r="E53" i="2"/>
  <c r="G53" i="2" s="1"/>
  <c r="G51" i="2"/>
  <c r="G52" i="2"/>
  <c r="E31" i="2"/>
  <c r="G31" i="2" s="1"/>
  <c r="G48" i="2"/>
  <c r="G47" i="2"/>
  <c r="E46" i="2"/>
  <c r="G46" i="2" s="1"/>
  <c r="E45" i="2"/>
  <c r="G45" i="2" s="1"/>
  <c r="E43" i="2"/>
  <c r="E44" i="2" s="1"/>
  <c r="G44" i="2" s="1"/>
  <c r="G42" i="2"/>
  <c r="E41" i="2"/>
  <c r="G41" i="2" s="1"/>
  <c r="E39" i="2"/>
  <c r="E40" i="2" s="1"/>
  <c r="G40" i="2" s="1"/>
  <c r="G38" i="2"/>
  <c r="E37" i="2"/>
  <c r="G37" i="2" s="1"/>
  <c r="E35" i="2"/>
  <c r="E36" i="2" s="1"/>
  <c r="G36" i="2" s="1"/>
  <c r="G34" i="2"/>
  <c r="G33" i="2"/>
  <c r="E23" i="2"/>
  <c r="E22" i="2"/>
  <c r="G22" i="2" s="1"/>
  <c r="E20" i="2"/>
  <c r="G20" i="2" s="1"/>
  <c r="E18" i="2"/>
  <c r="G18" i="2" s="1"/>
  <c r="E16" i="2"/>
  <c r="E17" i="2" s="1"/>
  <c r="G17" i="2" s="1"/>
  <c r="E14" i="2"/>
  <c r="G14" i="2" s="1"/>
  <c r="E12" i="2"/>
  <c r="E13" i="2" s="1"/>
  <c r="G13" i="2" s="1"/>
  <c r="E8" i="2"/>
  <c r="G8" i="2" s="1"/>
  <c r="G59" i="2"/>
  <c r="G58" i="2"/>
  <c r="G26" i="2"/>
  <c r="G25" i="2"/>
  <c r="G19" i="2"/>
  <c r="G15" i="2"/>
  <c r="G11" i="2"/>
  <c r="G10" i="2"/>
  <c r="G54" i="2" l="1"/>
  <c r="G12" i="2"/>
  <c r="G35" i="2"/>
  <c r="E32" i="2"/>
  <c r="G32" i="2" s="1"/>
  <c r="G39" i="2"/>
  <c r="G43" i="2"/>
  <c r="E9" i="2"/>
  <c r="G9" i="2" s="1"/>
  <c r="G60" i="2"/>
  <c r="G23" i="2"/>
  <c r="E21" i="2"/>
  <c r="G21" i="2" s="1"/>
  <c r="G16" i="2"/>
  <c r="G49" i="2" l="1"/>
  <c r="F24" i="4" s="1"/>
  <c r="F29" i="4" s="1"/>
  <c r="F31" i="4" s="1"/>
  <c r="F33" i="4" s="1"/>
  <c r="G27" i="2"/>
</calcChain>
</file>

<file path=xl/sharedStrings.xml><?xml version="1.0" encoding="utf-8"?>
<sst xmlns="http://schemas.openxmlformats.org/spreadsheetml/2006/main" count="183" uniqueCount="78">
  <si>
    <t>cena za kus</t>
  </si>
  <si>
    <t>ks</t>
  </si>
  <si>
    <t>m2</t>
  </si>
  <si>
    <t>m3</t>
  </si>
  <si>
    <t>t</t>
  </si>
  <si>
    <t>R</t>
  </si>
  <si>
    <t>specifikace</t>
  </si>
  <si>
    <t>počet kusů</t>
  </si>
  <si>
    <t>cena celkem bez DPH</t>
  </si>
  <si>
    <t>m</t>
  </si>
  <si>
    <t>Plošná úprava pláně a válcování</t>
  </si>
  <si>
    <t>m.j.</t>
  </si>
  <si>
    <t>kpl</t>
  </si>
  <si>
    <t>Odvoz a uložení na skládku (objem * obj. hmotnost 1,8 )</t>
  </si>
  <si>
    <t>1. podkladní vrstva - doprava materiálu</t>
  </si>
  <si>
    <t>kompl.</t>
  </si>
  <si>
    <t>Štěrk frakce 16/32 - materiál  ( plocha * vrstva 0,1 * obj.hm. 2)</t>
  </si>
  <si>
    <t>2. podkladní vrstva - doprava materiálu</t>
  </si>
  <si>
    <t>Svrchní vrstva - doprava materiálu</t>
  </si>
  <si>
    <t>Svrchní vrstva - rozhrnutí materiálu</t>
  </si>
  <si>
    <t>Svrchní vrstva - vápenec fr. 0-4 mm, tl. 40 mm   (vrstva 0,04 m * plocha * obj hm 2 )</t>
  </si>
  <si>
    <t>Stavba:</t>
  </si>
  <si>
    <t>Místo:</t>
  </si>
  <si>
    <t>Objednatel:</t>
  </si>
  <si>
    <t>Datum:</t>
  </si>
  <si>
    <t>REKAPITULACE ROZPOČTU</t>
  </si>
  <si>
    <t>Cena celkem bez DPH</t>
  </si>
  <si>
    <t>Sazba DPH - 21 %</t>
  </si>
  <si>
    <t xml:space="preserve">Cena s DPH </t>
  </si>
  <si>
    <t xml:space="preserve">	Nakládání, skládání a překládání neulehlého výkopku nebo sypaniny ručně skládání nebo překládání, z hornin třídy těžitelnosti I, skupiny 1 až 3 (vrstva * plocha )</t>
  </si>
  <si>
    <t>167 11-1121</t>
  </si>
  <si>
    <t xml:space="preserve">	Kladení šlapáků z jednotlivých kusů do lože ze štěrkopísku nebo z prohozené zeminy v rovině nebo na svahu do 1:5 včetně naložení odpadu na dopravní prostředek, odvoz na vzdálenost do 20 km a složení</t>
  </si>
  <si>
    <t>1. podkladní vrstva - rozhrnutí materiálu a hutnění</t>
  </si>
  <si>
    <t>2. podkladní vrstva - rozhrnutí materiálu a hutnění</t>
  </si>
  <si>
    <t>Hutnění vibrační deskou 4x (vždy po 1 cm položení krycí vrstvy)</t>
  </si>
  <si>
    <t>Štěrk frakce 0/16 - materiál  (vrstva 0,1 m * plocha  * obj hm. 2)</t>
  </si>
  <si>
    <t>916 991-121</t>
  </si>
  <si>
    <t>položka</t>
  </si>
  <si>
    <t>Část:</t>
  </si>
  <si>
    <t xml:space="preserve">	121 10-3111</t>
  </si>
  <si>
    <t>Skrývka zemin schopných zúrodnění v rovině a svahu do 1:5, do hloubky 0,24 m, plocha 418 m2, včetně naložení</t>
  </si>
  <si>
    <t>hod</t>
  </si>
  <si>
    <t>Lože pod obrubník z betonu prostého (295 * 0,2 * 0,3 = 17,7 m3), včetně materiálu a výkopu</t>
  </si>
  <si>
    <t>Osazení obrubníku kamenného ležatého bez boční opěry do lože z betonu prostého</t>
  </si>
  <si>
    <t>916 24-1112</t>
  </si>
  <si>
    <t>Čištění obrub žulových - třídírna Sv.Pole, vč. dopravy</t>
  </si>
  <si>
    <t xml:space="preserve">Založení mlatové plochy - celkem </t>
  </si>
  <si>
    <t>Skrývka zemin schopných zúrodnění v rovině a svahu do 1:5, do hloubky 0,24 m, plocha 135 m2, včetně naložení</t>
  </si>
  <si>
    <t>Založení mlatové plochy (418 m2)</t>
  </si>
  <si>
    <r>
      <t>Založení mlatové plochy (418 m</t>
    </r>
    <r>
      <rPr>
        <b/>
        <sz val="9"/>
        <rFont val="Arial"/>
        <family val="2"/>
        <charset val="238"/>
      </rPr>
      <t>2</t>
    </r>
    <r>
      <rPr>
        <b/>
        <sz val="11"/>
        <rFont val="Arial"/>
        <family val="2"/>
        <charset val="238"/>
      </rPr>
      <t>)</t>
    </r>
  </si>
  <si>
    <t>Založení plochy pro petanque  (135 m2)</t>
  </si>
  <si>
    <t>Osazení obrubníku z dřevěné kulatiny</t>
  </si>
  <si>
    <t>Obruba z dřevěné kulatiny pro hřiště, průměr 10 cm, vč. kotvení na ocelové roxory a impregnace</t>
  </si>
  <si>
    <t xml:space="preserve">Založení plochy pro petanque - celkem </t>
  </si>
  <si>
    <t>Přírodní kamenné šlapáky - celkem</t>
  </si>
  <si>
    <t>Šlapáky ze štípaného kamene, rozměry cca 40 x 40 x 8 cm, včetně dopravy</t>
  </si>
  <si>
    <t>Přírodní kamenné šlapáky (12 ks)</t>
  </si>
  <si>
    <t>Obrubník podél oplocení MŠ (58 m)</t>
  </si>
  <si>
    <t>Osazení zahradního obrubníku betonového do lože z betonu bez boční opěry</t>
  </si>
  <si>
    <t>916 331-111</t>
  </si>
  <si>
    <t>Betonový obrubník parkový (50 x 250 x 1000 mm), přírodní</t>
  </si>
  <si>
    <t>Lože pod obrubník z betonu prostého (58 * 0,2 * 0,2 = 2,3  m3), včetně materiálu a výkopu</t>
  </si>
  <si>
    <t xml:space="preserve">Obrubník podél oplocení MŠ - celkem </t>
  </si>
  <si>
    <t>02_POVRCHY, OBRUBY</t>
  </si>
  <si>
    <t>Parcelní č.1396, 1096/46, 1096/47, 1096/25, 1096/49, 1096/24, 1096/33, 1096/76, 1096/137 k.ú. Dobříš</t>
  </si>
  <si>
    <t>Město Dobříš</t>
  </si>
  <si>
    <t>Mírové náměstí 119</t>
  </si>
  <si>
    <t xml:space="preserve">263 01 Dobříš     </t>
  </si>
  <si>
    <t>Autor projektu:</t>
  </si>
  <si>
    <t xml:space="preserve">Ing.Taťána Belúchová, IČO: 69370389           </t>
  </si>
  <si>
    <t>Zpracovatel výkazu výměr:</t>
  </si>
  <si>
    <t>Ing. Pavlína Elfová, Living in green s.r.o., IČO: 24828301</t>
  </si>
  <si>
    <t>05/2021</t>
  </si>
  <si>
    <t>07/2021</t>
  </si>
  <si>
    <t>Náklady na dopravu a přesuny na staveništi</t>
  </si>
  <si>
    <t>pozn.: Zpracovatel výkazu výměr neručí za správnost uvedených vzorců, zhotovitel je povinnen si toto ověřit přo zpracování cenové nabídky</t>
  </si>
  <si>
    <t>Rekonstrukce veřejného prostranství v okolí 2.MŠ - ČÁST POVRCHY</t>
  </si>
  <si>
    <t xml:space="preserve">Rekonstrukce veřejného prostranství v okolí 2. MŠ - ČÁST POVRCHY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</si>
</sst>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\ [$Kč-405];[Red]\-#,##0.00\ [$Kč-405]"/>
    <numFmt numFmtId="165" formatCode="#,##0.00&quot; Kč&quot;"/>
    <numFmt numFmtId="166" formatCode="0.0"/>
    <numFmt numFmtId="167" formatCode="#,##0.00\ &quot;Kč&quot;"/>
    <numFmt numFmtId="168" formatCode="0.00%;\-0.00%"/>
    <numFmt numFmtId="169" formatCode="#,##0.00\ [$Kč-405]"/>
  </numFmts>
  <fonts count="18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3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indexed="55"/>
      <name val="Arial"/>
      <family val="2"/>
      <charset val="238"/>
    </font>
    <font>
      <b/>
      <sz val="13"/>
      <color rgb="FFFF0000"/>
      <name val="Arial"/>
      <family val="2"/>
      <charset val="238"/>
    </font>
    <font>
      <sz val="13"/>
      <color rgb="FFFF0000"/>
      <name val="Arial"/>
      <family val="2"/>
      <charset val="238"/>
    </font>
    <font>
      <b/>
      <sz val="9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3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26"/>
      </patternFill>
    </fill>
    <fill>
      <patternFill patternType="solid">
        <fgColor theme="0"/>
        <b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9" fillId="0" borderId="0"/>
    <xf numFmtId="0" fontId="9" fillId="0" borderId="0"/>
    <xf numFmtId="0" fontId="1" fillId="0" borderId="0"/>
  </cellStyleXfs>
  <cellXfs count="137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/>
    <xf numFmtId="0" fontId="2" fillId="0" borderId="0" xfId="1" applyFont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7" fillId="6" borderId="1" xfId="1" applyFont="1" applyFill="1" applyBorder="1"/>
    <xf numFmtId="0" fontId="7" fillId="6" borderId="0" xfId="1" applyFont="1" applyFill="1" applyBorder="1" applyAlignment="1">
      <alignment vertical="center"/>
    </xf>
    <xf numFmtId="0" fontId="7" fillId="6" borderId="0" xfId="1" applyFont="1" applyFill="1" applyBorder="1"/>
    <xf numFmtId="0" fontId="3" fillId="8" borderId="0" xfId="1" applyFont="1" applyFill="1"/>
    <xf numFmtId="0" fontId="3" fillId="0" borderId="0" xfId="1" applyFont="1"/>
    <xf numFmtId="0" fontId="2" fillId="0" borderId="0" xfId="1" applyFont="1" applyBorder="1" applyAlignment="1">
      <alignment vertical="center"/>
    </xf>
    <xf numFmtId="0" fontId="3" fillId="8" borderId="0" xfId="1" applyFont="1" applyFill="1" applyBorder="1"/>
    <xf numFmtId="0" fontId="2" fillId="0" borderId="1" xfId="1" applyFont="1" applyFill="1" applyBorder="1" applyAlignment="1">
      <alignment horizontal="center" vertical="center"/>
    </xf>
    <xf numFmtId="167" fontId="3" fillId="9" borderId="1" xfId="1" applyNumberFormat="1" applyFont="1" applyFill="1" applyBorder="1" applyAlignment="1">
      <alignment vertical="center"/>
    </xf>
    <xf numFmtId="167" fontId="2" fillId="0" borderId="0" xfId="1" applyNumberFormat="1" applyFont="1" applyAlignment="1">
      <alignment vertical="center"/>
    </xf>
    <xf numFmtId="0" fontId="7" fillId="6" borderId="2" xfId="1" applyFont="1" applyFill="1" applyBorder="1"/>
    <xf numFmtId="0" fontId="2" fillId="0" borderId="0" xfId="1" applyFont="1" applyBorder="1"/>
    <xf numFmtId="0" fontId="7" fillId="5" borderId="0" xfId="1" applyFont="1" applyFill="1" applyBorder="1" applyAlignment="1">
      <alignment vertical="center"/>
    </xf>
    <xf numFmtId="0" fontId="7" fillId="5" borderId="0" xfId="1" applyFont="1" applyFill="1" applyBorder="1"/>
    <xf numFmtId="0" fontId="3" fillId="9" borderId="1" xfId="1" applyFont="1" applyFill="1" applyBorder="1" applyAlignment="1">
      <alignment vertical="center"/>
    </xf>
    <xf numFmtId="0" fontId="8" fillId="0" borderId="0" xfId="1" applyFont="1" applyAlignment="1">
      <alignment horizontal="center" vertical="center"/>
    </xf>
    <xf numFmtId="0" fontId="8" fillId="6" borderId="0" xfId="1" applyFont="1" applyFill="1" applyAlignment="1">
      <alignment horizontal="center" vertical="center"/>
    </xf>
    <xf numFmtId="0" fontId="13" fillId="0" borderId="0" xfId="4" applyFont="1"/>
    <xf numFmtId="0" fontId="11" fillId="0" borderId="0" xfId="4" applyFont="1"/>
    <xf numFmtId="0" fontId="11" fillId="6" borderId="0" xfId="4" applyFont="1" applyFill="1"/>
    <xf numFmtId="0" fontId="2" fillId="3" borderId="1" xfId="1" applyFont="1" applyFill="1" applyBorder="1" applyAlignment="1">
      <alignment horizontal="center" vertical="center"/>
    </xf>
    <xf numFmtId="0" fontId="2" fillId="7" borderId="1" xfId="1" applyFont="1" applyFill="1" applyBorder="1" applyAlignment="1">
      <alignment horizontal="center" vertical="center"/>
    </xf>
    <xf numFmtId="0" fontId="2" fillId="6" borderId="1" xfId="1" applyFont="1" applyFill="1" applyBorder="1" applyAlignment="1">
      <alignment horizontal="center" vertical="center"/>
    </xf>
    <xf numFmtId="167" fontId="2" fillId="6" borderId="1" xfId="1" applyNumberFormat="1" applyFont="1" applyFill="1" applyBorder="1" applyAlignment="1">
      <alignment vertical="center"/>
    </xf>
    <xf numFmtId="0" fontId="2" fillId="6" borderId="1" xfId="0" applyFont="1" applyFill="1" applyBorder="1" applyAlignment="1">
      <alignment horizontal="center" vertical="center"/>
    </xf>
    <xf numFmtId="166" fontId="2" fillId="6" borderId="1" xfId="1" applyNumberFormat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right" vertical="center" wrapText="1"/>
    </xf>
    <xf numFmtId="0" fontId="2" fillId="10" borderId="1" xfId="1" applyFont="1" applyFill="1" applyBorder="1" applyAlignment="1">
      <alignment horizontal="center" vertical="center"/>
    </xf>
    <xf numFmtId="0" fontId="2" fillId="11" borderId="1" xfId="1" applyFont="1" applyFill="1" applyBorder="1" applyAlignment="1">
      <alignment horizontal="center" vertical="center"/>
    </xf>
    <xf numFmtId="165" fontId="2" fillId="2" borderId="1" xfId="1" applyNumberFormat="1" applyFont="1" applyFill="1" applyBorder="1" applyAlignment="1">
      <alignment vertical="center"/>
    </xf>
    <xf numFmtId="0" fontId="11" fillId="6" borderId="1" xfId="0" applyFont="1" applyFill="1" applyBorder="1" applyAlignment="1">
      <alignment horizontal="center" vertical="center"/>
    </xf>
    <xf numFmtId="0" fontId="11" fillId="6" borderId="1" xfId="1" applyFont="1" applyFill="1" applyBorder="1" applyAlignment="1">
      <alignment horizontal="center" vertical="center"/>
    </xf>
    <xf numFmtId="2" fontId="11" fillId="6" borderId="1" xfId="1" applyNumberFormat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166" fontId="2" fillId="7" borderId="1" xfId="1" applyNumberFormat="1" applyFont="1" applyFill="1" applyBorder="1" applyAlignment="1">
      <alignment horizontal="center" vertical="center"/>
    </xf>
    <xf numFmtId="167" fontId="2" fillId="7" borderId="1" xfId="1" applyNumberFormat="1" applyFont="1" applyFill="1" applyBorder="1" applyAlignment="1">
      <alignment horizontal="right" vertical="center" wrapText="1"/>
    </xf>
    <xf numFmtId="0" fontId="2" fillId="5" borderId="4" xfId="1" applyFont="1" applyFill="1" applyBorder="1" applyAlignment="1">
      <alignment vertical="center"/>
    </xf>
    <xf numFmtId="0" fontId="7" fillId="5" borderId="2" xfId="1" applyFont="1" applyFill="1" applyBorder="1"/>
    <xf numFmtId="0" fontId="7" fillId="5" borderId="1" xfId="1" applyFont="1" applyFill="1" applyBorder="1"/>
    <xf numFmtId="0" fontId="3" fillId="0" borderId="0" xfId="1" applyFont="1" applyAlignment="1">
      <alignment horizontal="left" vertical="center"/>
    </xf>
    <xf numFmtId="0" fontId="2" fillId="6" borderId="0" xfId="1" applyFont="1" applyFill="1" applyBorder="1" applyAlignment="1">
      <alignment horizontal="center" vertical="center"/>
    </xf>
    <xf numFmtId="0" fontId="3" fillId="6" borderId="0" xfId="1" applyFont="1" applyFill="1" applyBorder="1" applyAlignment="1">
      <alignment horizontal="left" vertical="center"/>
    </xf>
    <xf numFmtId="0" fontId="3" fillId="6" borderId="0" xfId="1" applyFont="1" applyFill="1" applyBorder="1" applyAlignment="1">
      <alignment vertical="center"/>
    </xf>
    <xf numFmtId="167" fontId="3" fillId="6" borderId="0" xfId="1" applyNumberFormat="1" applyFont="1" applyFill="1" applyBorder="1" applyAlignment="1">
      <alignment vertical="center"/>
    </xf>
    <xf numFmtId="0" fontId="6" fillId="9" borderId="1" xfId="1" applyFont="1" applyFill="1" applyBorder="1" applyAlignment="1">
      <alignment horizontal="center" vertical="center"/>
    </xf>
    <xf numFmtId="0" fontId="3" fillId="9" borderId="1" xfId="1" applyFont="1" applyFill="1" applyBorder="1" applyAlignment="1">
      <alignment horizontal="center" vertical="center"/>
    </xf>
    <xf numFmtId="0" fontId="8" fillId="0" borderId="0" xfId="1" applyFont="1" applyAlignment="1" applyProtection="1">
      <alignment horizontal="center" vertical="center"/>
    </xf>
    <xf numFmtId="0" fontId="2" fillId="0" borderId="0" xfId="1" applyFont="1" applyAlignment="1" applyProtection="1">
      <alignment vertical="center"/>
    </xf>
    <xf numFmtId="0" fontId="2" fillId="0" borderId="0" xfId="1" applyFont="1" applyProtection="1"/>
    <xf numFmtId="0" fontId="13" fillId="0" borderId="0" xfId="4" applyFont="1" applyProtection="1"/>
    <xf numFmtId="0" fontId="3" fillId="0" borderId="0" xfId="4" applyFont="1" applyProtection="1"/>
    <xf numFmtId="0" fontId="11" fillId="0" borderId="0" xfId="4" applyFont="1" applyProtection="1"/>
    <xf numFmtId="0" fontId="3" fillId="0" borderId="0" xfId="1" applyFont="1" applyAlignment="1" applyProtection="1">
      <alignment horizontal="left" vertical="center"/>
    </xf>
    <xf numFmtId="0" fontId="3" fillId="0" borderId="0" xfId="1" applyFont="1" applyProtection="1"/>
    <xf numFmtId="0" fontId="3" fillId="0" borderId="0" xfId="1" applyFont="1" applyAlignment="1" applyProtection="1">
      <alignment horizontal="center" vertical="center"/>
    </xf>
    <xf numFmtId="0" fontId="12" fillId="0" borderId="0" xfId="1" applyFont="1" applyAlignment="1" applyProtection="1">
      <alignment horizontal="center" vertical="center"/>
    </xf>
    <xf numFmtId="0" fontId="2" fillId="0" borderId="0" xfId="4" applyFont="1" applyProtection="1"/>
    <xf numFmtId="0" fontId="2" fillId="0" borderId="0" xfId="0" applyFont="1" applyProtection="1"/>
    <xf numFmtId="0" fontId="11" fillId="0" borderId="0" xfId="4" applyFont="1" applyAlignment="1" applyProtection="1">
      <alignment horizontal="right"/>
    </xf>
    <xf numFmtId="49" fontId="10" fillId="0" borderId="0" xfId="1" applyNumberFormat="1" applyFont="1" applyAlignment="1" applyProtection="1">
      <alignment horizontal="right"/>
    </xf>
    <xf numFmtId="0" fontId="10" fillId="0" borderId="0" xfId="4" applyFont="1" applyProtection="1"/>
    <xf numFmtId="49" fontId="11" fillId="0" borderId="0" xfId="4" applyNumberFormat="1" applyFont="1" applyAlignment="1" applyProtection="1">
      <alignment horizontal="center"/>
    </xf>
    <xf numFmtId="0" fontId="2" fillId="0" borderId="0" xfId="1" applyFont="1" applyAlignment="1" applyProtection="1">
      <alignment horizontal="left" vertical="center"/>
    </xf>
    <xf numFmtId="0" fontId="14" fillId="0" borderId="0" xfId="4" applyFont="1" applyAlignment="1" applyProtection="1">
      <alignment horizontal="left" vertical="center"/>
    </xf>
    <xf numFmtId="0" fontId="11" fillId="0" borderId="0" xfId="4" applyFont="1" applyAlignment="1" applyProtection="1">
      <alignment horizontal="left" vertical="center"/>
    </xf>
    <xf numFmtId="168" fontId="14" fillId="0" borderId="0" xfId="4" applyNumberFormat="1" applyFont="1" applyAlignment="1" applyProtection="1">
      <alignment vertical="center"/>
    </xf>
    <xf numFmtId="0" fontId="4" fillId="0" borderId="0" xfId="1" applyFont="1" applyAlignment="1" applyProtection="1">
      <alignment vertical="center"/>
    </xf>
    <xf numFmtId="0" fontId="6" fillId="0" borderId="0" xfId="1" applyFont="1" applyAlignment="1" applyProtection="1">
      <alignment horizontal="left" vertical="center"/>
    </xf>
    <xf numFmtId="0" fontId="7" fillId="0" borderId="0" xfId="1" applyAlignment="1" applyProtection="1">
      <alignment horizontal="center" vertical="center"/>
    </xf>
    <xf numFmtId="0" fontId="13" fillId="9" borderId="0" xfId="4" applyFont="1" applyFill="1" applyAlignment="1" applyProtection="1">
      <alignment vertical="center"/>
    </xf>
    <xf numFmtId="0" fontId="8" fillId="6" borderId="0" xfId="1" applyFont="1" applyFill="1" applyAlignment="1" applyProtection="1">
      <alignment horizontal="center" vertical="center"/>
    </xf>
    <xf numFmtId="164" fontId="2" fillId="5" borderId="1" xfId="4" applyNumberFormat="1" applyFont="1" applyFill="1" applyBorder="1" applyAlignment="1" applyProtection="1">
      <alignment vertical="center"/>
    </xf>
    <xf numFmtId="164" fontId="2" fillId="6" borderId="0" xfId="4" applyNumberFormat="1" applyFont="1" applyFill="1" applyProtection="1"/>
    <xf numFmtId="0" fontId="2" fillId="6" borderId="0" xfId="4" applyFont="1" applyFill="1" applyProtection="1"/>
    <xf numFmtId="0" fontId="16" fillId="0" borderId="0" xfId="1" applyFont="1" applyAlignment="1" applyProtection="1">
      <alignment horizontal="center" vertical="center"/>
    </xf>
    <xf numFmtId="0" fontId="10" fillId="6" borderId="0" xfId="4" applyFont="1" applyFill="1" applyProtection="1"/>
    <xf numFmtId="0" fontId="10" fillId="0" borderId="0" xfId="1" applyFont="1" applyAlignment="1" applyProtection="1">
      <alignment vertical="center"/>
    </xf>
    <xf numFmtId="0" fontId="10" fillId="0" borderId="0" xfId="1" applyFont="1" applyProtection="1"/>
    <xf numFmtId="0" fontId="15" fillId="0" borderId="0" xfId="1" applyFont="1" applyAlignment="1" applyProtection="1">
      <alignment horizontal="center" vertical="center"/>
    </xf>
    <xf numFmtId="164" fontId="3" fillId="0" borderId="1" xfId="1" applyNumberFormat="1" applyFont="1" applyBorder="1" applyAlignment="1" applyProtection="1">
      <alignment horizontal="right" vertical="center"/>
    </xf>
    <xf numFmtId="164" fontId="8" fillId="6" borderId="0" xfId="1" applyNumberFormat="1" applyFont="1" applyFill="1" applyAlignment="1" applyProtection="1">
      <alignment horizontal="center" vertical="center"/>
    </xf>
    <xf numFmtId="0" fontId="8" fillId="0" borderId="0" xfId="1" applyFont="1" applyAlignment="1" applyProtection="1">
      <alignment horizontal="right" vertical="center"/>
    </xf>
    <xf numFmtId="0" fontId="11" fillId="6" borderId="0" xfId="4" applyFont="1" applyFill="1" applyProtection="1"/>
    <xf numFmtId="0" fontId="11" fillId="6" borderId="0" xfId="4" applyFont="1" applyFill="1" applyAlignment="1" applyProtection="1">
      <alignment vertical="center"/>
    </xf>
    <xf numFmtId="0" fontId="11" fillId="0" borderId="0" xfId="4" applyFont="1" applyAlignment="1" applyProtection="1">
      <alignment vertical="center"/>
    </xf>
    <xf numFmtId="167" fontId="13" fillId="9" borderId="1" xfId="4" applyNumberFormat="1" applyFont="1" applyFill="1" applyBorder="1" applyAlignment="1" applyProtection="1">
      <alignment vertical="center"/>
    </xf>
    <xf numFmtId="0" fontId="2" fillId="0" borderId="0" xfId="1" applyFont="1" applyAlignment="1" applyProtection="1">
      <alignment horizontal="center" vertical="center"/>
    </xf>
    <xf numFmtId="0" fontId="7" fillId="0" borderId="0" xfId="1" applyFont="1" applyAlignment="1" applyProtection="1">
      <alignment horizontal="center" vertical="center"/>
    </xf>
    <xf numFmtId="164" fontId="2" fillId="0" borderId="0" xfId="1" applyNumberFormat="1" applyFont="1" applyAlignment="1" applyProtection="1">
      <alignment horizontal="center" vertical="center"/>
    </xf>
    <xf numFmtId="0" fontId="2" fillId="0" borderId="0" xfId="1" applyFont="1" applyBorder="1" applyAlignment="1" applyProtection="1">
      <alignment vertical="center"/>
    </xf>
    <xf numFmtId="0" fontId="2" fillId="0" borderId="0" xfId="1" applyFont="1" applyBorder="1" applyProtection="1"/>
    <xf numFmtId="169" fontId="2" fillId="3" borderId="1" xfId="1" applyNumberFormat="1" applyFont="1" applyFill="1" applyBorder="1" applyAlignment="1" applyProtection="1">
      <alignment horizontal="right" vertical="center"/>
      <protection locked="0"/>
    </xf>
    <xf numFmtId="169" fontId="2" fillId="10" borderId="1" xfId="1" applyNumberFormat="1" applyFont="1" applyFill="1" applyBorder="1" applyAlignment="1" applyProtection="1">
      <alignment horizontal="right" vertical="center"/>
      <protection locked="0"/>
    </xf>
    <xf numFmtId="169" fontId="2" fillId="11" borderId="1" xfId="1" applyNumberFormat="1" applyFont="1" applyFill="1" applyBorder="1" applyAlignment="1" applyProtection="1">
      <alignment horizontal="right" vertical="center"/>
      <protection locked="0"/>
    </xf>
    <xf numFmtId="169" fontId="2" fillId="7" borderId="1" xfId="1" applyNumberFormat="1" applyFont="1" applyFill="1" applyBorder="1" applyAlignment="1" applyProtection="1">
      <alignment horizontal="right" vertical="center"/>
      <protection locked="0"/>
    </xf>
    <xf numFmtId="164" fontId="11" fillId="0" borderId="1" xfId="1" applyNumberFormat="1" applyFont="1" applyBorder="1" applyAlignment="1" applyProtection="1">
      <alignment horizontal="right" vertical="center"/>
      <protection locked="0"/>
    </xf>
    <xf numFmtId="169" fontId="2" fillId="0" borderId="1" xfId="1" applyNumberFormat="1" applyFont="1" applyBorder="1" applyAlignment="1" applyProtection="1">
      <alignment horizontal="right" vertical="center"/>
      <protection locked="0"/>
    </xf>
    <xf numFmtId="164" fontId="11" fillId="6" borderId="1" xfId="1" applyNumberFormat="1" applyFont="1" applyFill="1" applyBorder="1" applyAlignment="1" applyProtection="1">
      <alignment horizontal="right" vertical="center"/>
      <protection locked="0"/>
    </xf>
    <xf numFmtId="164" fontId="2" fillId="6" borderId="1" xfId="1" applyNumberFormat="1" applyFont="1" applyFill="1" applyBorder="1" applyAlignment="1" applyProtection="1">
      <alignment horizontal="right" vertical="center"/>
      <protection locked="0"/>
    </xf>
    <xf numFmtId="164" fontId="3" fillId="9" borderId="1" xfId="1" applyNumberFormat="1" applyFont="1" applyFill="1" applyBorder="1" applyAlignment="1" applyProtection="1">
      <alignment horizontal="center" vertical="center"/>
      <protection locked="0"/>
    </xf>
    <xf numFmtId="0" fontId="13" fillId="0" borderId="1" xfId="4" applyFont="1" applyBorder="1" applyAlignment="1" applyProtection="1">
      <alignment horizontal="left" vertical="center"/>
    </xf>
    <xf numFmtId="0" fontId="13" fillId="9" borderId="1" xfId="4" applyFont="1" applyFill="1" applyBorder="1" applyAlignment="1" applyProtection="1">
      <alignment horizontal="left" vertical="center"/>
    </xf>
    <xf numFmtId="0" fontId="2" fillId="5" borderId="4" xfId="4" applyFont="1" applyFill="1" applyBorder="1" applyAlignment="1" applyProtection="1">
      <alignment horizontal="left" vertical="center"/>
    </xf>
    <xf numFmtId="0" fontId="2" fillId="5" borderId="3" xfId="4" applyFont="1" applyFill="1" applyBorder="1" applyAlignment="1" applyProtection="1">
      <alignment horizontal="left" vertical="center"/>
    </xf>
    <xf numFmtId="0" fontId="2" fillId="5" borderId="1" xfId="4" applyFont="1" applyFill="1" applyBorder="1" applyAlignment="1" applyProtection="1">
      <alignment horizontal="left" vertical="center"/>
    </xf>
    <xf numFmtId="0" fontId="2" fillId="3" borderId="1" xfId="1" applyFont="1" applyFill="1" applyBorder="1" applyAlignment="1">
      <alignment horizontal="left" vertical="center"/>
    </xf>
    <xf numFmtId="0" fontId="5" fillId="0" borderId="8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11" fillId="6" borderId="4" xfId="1" applyFont="1" applyFill="1" applyBorder="1" applyAlignment="1">
      <alignment horizontal="left" vertical="center"/>
    </xf>
    <xf numFmtId="0" fontId="11" fillId="6" borderId="2" xfId="1" applyFont="1" applyFill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/>
    </xf>
    <xf numFmtId="167" fontId="5" fillId="0" borderId="1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2" fillId="6" borderId="1" xfId="1" applyFont="1" applyFill="1" applyBorder="1" applyAlignment="1">
      <alignment horizontal="left" vertical="center" wrapText="1"/>
    </xf>
    <xf numFmtId="0" fontId="2" fillId="11" borderId="1" xfId="1" applyFont="1" applyFill="1" applyBorder="1" applyAlignment="1">
      <alignment horizontal="left" vertical="center"/>
    </xf>
    <xf numFmtId="0" fontId="2" fillId="11" borderId="1" xfId="1" applyFont="1" applyFill="1" applyBorder="1" applyAlignment="1">
      <alignment horizontal="left" vertical="center" wrapText="1"/>
    </xf>
    <xf numFmtId="0" fontId="2" fillId="10" borderId="1" xfId="1" applyFont="1" applyFill="1" applyBorder="1" applyAlignment="1">
      <alignment horizontal="left" vertical="center"/>
    </xf>
    <xf numFmtId="0" fontId="2" fillId="10" borderId="1" xfId="1" applyFont="1" applyFill="1" applyBorder="1" applyAlignment="1">
      <alignment horizontal="left" vertical="center" wrapText="1"/>
    </xf>
    <xf numFmtId="0" fontId="3" fillId="5" borderId="3" xfId="1" applyFont="1" applyFill="1" applyBorder="1" applyAlignment="1">
      <alignment horizontal="left" vertical="center"/>
    </xf>
    <xf numFmtId="0" fontId="3" fillId="5" borderId="2" xfId="1" applyFont="1" applyFill="1" applyBorder="1" applyAlignment="1">
      <alignment horizontal="left" vertical="center"/>
    </xf>
    <xf numFmtId="0" fontId="3" fillId="9" borderId="1" xfId="1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left" vertical="center" wrapText="1"/>
    </xf>
    <xf numFmtId="0" fontId="11" fillId="6" borderId="1" xfId="1" applyFont="1" applyFill="1" applyBorder="1" applyAlignment="1">
      <alignment horizontal="left" vertical="center"/>
    </xf>
    <xf numFmtId="0" fontId="2" fillId="7" borderId="1" xfId="1" applyFont="1" applyFill="1" applyBorder="1" applyAlignment="1">
      <alignment horizontal="left" vertical="center" wrapText="1"/>
    </xf>
    <xf numFmtId="0" fontId="3" fillId="0" borderId="0" xfId="4" applyFont="1" applyAlignment="1">
      <alignment horizontal="left"/>
    </xf>
  </cellXfs>
  <cellStyles count="5">
    <cellStyle name="Excel Built-in Normal" xfId="1"/>
    <cellStyle name="Normal 3" xfId="4"/>
    <cellStyle name="Normální" xfId="0" builtinId="0"/>
    <cellStyle name="Normální 10" xfId="2"/>
    <cellStyle name="Normální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E6E64C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X38"/>
  <sheetViews>
    <sheetView tabSelected="1" view="pageBreakPreview" zoomScale="90" zoomScaleNormal="75" zoomScaleSheetLayoutView="90" workbookViewId="0">
      <selection activeCell="C3" sqref="C3"/>
    </sheetView>
  </sheetViews>
  <sheetFormatPr defaultRowHeight="14.25" x14ac:dyDescent="0.2"/>
  <cols>
    <col min="1" max="1" width="15.7109375" style="93" customWidth="1"/>
    <col min="2" max="2" width="55.7109375" style="54" customWidth="1"/>
    <col min="3" max="3" width="70.7109375" style="54" customWidth="1"/>
    <col min="4" max="4" width="13.7109375" style="94" customWidth="1"/>
    <col min="5" max="5" width="13.7109375" style="93" customWidth="1"/>
    <col min="6" max="6" width="16.7109375" style="95" customWidth="1"/>
    <col min="7" max="9" width="9.140625" style="96"/>
    <col min="10" max="102" width="9.140625" style="97"/>
    <col min="103" max="16384" width="9.140625" style="55"/>
  </cols>
  <sheetData>
    <row r="1" spans="1:102" ht="24.95" customHeight="1" x14ac:dyDescent="0.2">
      <c r="A1" s="53"/>
      <c r="B1" s="53"/>
      <c r="C1" s="53"/>
      <c r="D1" s="53"/>
      <c r="E1" s="53"/>
      <c r="F1" s="53"/>
      <c r="G1" s="54"/>
      <c r="H1" s="54"/>
      <c r="I1" s="54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  <c r="BM1" s="55"/>
      <c r="BN1" s="55"/>
      <c r="BO1" s="55"/>
      <c r="BP1" s="55"/>
      <c r="BQ1" s="55"/>
      <c r="BR1" s="55"/>
      <c r="BS1" s="55"/>
      <c r="BT1" s="55"/>
      <c r="BU1" s="55"/>
      <c r="BV1" s="55"/>
      <c r="BW1" s="55"/>
      <c r="BX1" s="55"/>
      <c r="BY1" s="55"/>
      <c r="BZ1" s="55"/>
      <c r="CA1" s="55"/>
      <c r="CB1" s="55"/>
      <c r="CC1" s="55"/>
      <c r="CD1" s="55"/>
      <c r="CE1" s="55"/>
      <c r="CF1" s="55"/>
      <c r="CG1" s="55"/>
      <c r="CH1" s="55"/>
      <c r="CI1" s="55"/>
      <c r="CJ1" s="55"/>
      <c r="CK1" s="55"/>
      <c r="CL1" s="55"/>
      <c r="CM1" s="55"/>
      <c r="CN1" s="55"/>
      <c r="CO1" s="55"/>
      <c r="CP1" s="55"/>
      <c r="CQ1" s="55"/>
      <c r="CR1" s="55"/>
      <c r="CS1" s="55"/>
      <c r="CT1" s="55"/>
      <c r="CU1" s="55"/>
      <c r="CV1" s="55"/>
      <c r="CW1" s="55"/>
      <c r="CX1" s="55"/>
    </row>
    <row r="2" spans="1:102" ht="24.95" customHeight="1" x14ac:dyDescent="0.2">
      <c r="A2" s="53"/>
      <c r="B2" s="53"/>
      <c r="C2" s="53"/>
      <c r="D2" s="53"/>
      <c r="E2" s="53"/>
      <c r="F2" s="53"/>
      <c r="G2" s="54"/>
      <c r="H2" s="54"/>
      <c r="I2" s="54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5"/>
      <c r="BL2" s="55"/>
      <c r="BM2" s="55"/>
      <c r="BN2" s="55"/>
      <c r="BO2" s="55"/>
      <c r="BP2" s="55"/>
      <c r="BQ2" s="55"/>
      <c r="BR2" s="55"/>
      <c r="BS2" s="55"/>
      <c r="BT2" s="55"/>
      <c r="BU2" s="55"/>
      <c r="BV2" s="55"/>
      <c r="BW2" s="55"/>
      <c r="BX2" s="55"/>
      <c r="BY2" s="55"/>
      <c r="BZ2" s="55"/>
      <c r="CA2" s="55"/>
      <c r="CB2" s="55"/>
      <c r="CC2" s="55"/>
      <c r="CD2" s="55"/>
      <c r="CE2" s="55"/>
      <c r="CF2" s="55"/>
      <c r="CG2" s="55"/>
      <c r="CH2" s="55"/>
      <c r="CI2" s="55"/>
      <c r="CJ2" s="55"/>
      <c r="CK2" s="55"/>
      <c r="CL2" s="55"/>
      <c r="CM2" s="55"/>
      <c r="CN2" s="55"/>
      <c r="CO2" s="55"/>
      <c r="CP2" s="55"/>
      <c r="CQ2" s="55"/>
      <c r="CR2" s="55"/>
      <c r="CS2" s="55"/>
      <c r="CT2" s="55"/>
      <c r="CU2" s="55"/>
      <c r="CV2" s="55"/>
      <c r="CW2" s="55"/>
      <c r="CX2" s="55"/>
    </row>
    <row r="3" spans="1:102" ht="24.95" customHeight="1" x14ac:dyDescent="0.25">
      <c r="A3" s="53"/>
      <c r="B3" s="56" t="s">
        <v>21</v>
      </c>
      <c r="C3" s="57" t="s">
        <v>76</v>
      </c>
      <c r="D3" s="58"/>
      <c r="E3" s="58"/>
      <c r="F3" s="58"/>
      <c r="G3" s="58"/>
      <c r="H3" s="54"/>
      <c r="I3" s="54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5"/>
      <c r="BL3" s="55"/>
      <c r="BM3" s="55"/>
      <c r="BN3" s="55"/>
      <c r="BO3" s="55"/>
      <c r="BP3" s="55"/>
      <c r="BQ3" s="55"/>
      <c r="BR3" s="55"/>
      <c r="BS3" s="55"/>
      <c r="BT3" s="55"/>
      <c r="BU3" s="55"/>
      <c r="BV3" s="55"/>
      <c r="BW3" s="55"/>
      <c r="BX3" s="55"/>
      <c r="BY3" s="55"/>
      <c r="BZ3" s="55"/>
      <c r="CA3" s="55"/>
      <c r="CB3" s="55"/>
      <c r="CC3" s="55"/>
      <c r="CD3" s="55"/>
      <c r="CE3" s="55"/>
      <c r="CF3" s="55"/>
      <c r="CG3" s="55"/>
      <c r="CH3" s="55"/>
      <c r="CI3" s="55"/>
      <c r="CJ3" s="55"/>
      <c r="CK3" s="55"/>
      <c r="CL3" s="55"/>
      <c r="CM3" s="55"/>
      <c r="CN3" s="55"/>
      <c r="CO3" s="55"/>
      <c r="CP3" s="55"/>
      <c r="CQ3" s="55"/>
      <c r="CR3" s="55"/>
      <c r="CS3" s="55"/>
      <c r="CT3" s="55"/>
      <c r="CU3" s="55"/>
      <c r="CV3" s="55"/>
      <c r="CW3" s="55"/>
      <c r="CX3" s="55"/>
    </row>
    <row r="4" spans="1:102" ht="24.95" customHeight="1" x14ac:dyDescent="0.25">
      <c r="A4" s="53"/>
      <c r="B4" s="59" t="s">
        <v>38</v>
      </c>
      <c r="C4" s="60" t="s">
        <v>63</v>
      </c>
      <c r="D4" s="58"/>
      <c r="E4" s="58"/>
      <c r="F4" s="58"/>
      <c r="G4" s="58"/>
      <c r="H4" s="54"/>
      <c r="I4" s="54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  <c r="AM4" s="55"/>
      <c r="AN4" s="55"/>
      <c r="AO4" s="55"/>
      <c r="AP4" s="55"/>
      <c r="AQ4" s="55"/>
      <c r="AR4" s="55"/>
      <c r="AS4" s="55"/>
      <c r="AT4" s="55"/>
      <c r="AU4" s="55"/>
      <c r="AV4" s="55"/>
      <c r="AW4" s="55"/>
      <c r="AX4" s="55"/>
      <c r="AY4" s="55"/>
      <c r="AZ4" s="55"/>
      <c r="BA4" s="55"/>
      <c r="BB4" s="55"/>
      <c r="BC4" s="55"/>
      <c r="BD4" s="55"/>
      <c r="BE4" s="55"/>
      <c r="BF4" s="55"/>
      <c r="BG4" s="55"/>
      <c r="BH4" s="55"/>
      <c r="BI4" s="55"/>
      <c r="BJ4" s="55"/>
      <c r="BK4" s="55"/>
      <c r="BL4" s="55"/>
      <c r="BM4" s="55"/>
      <c r="BN4" s="55"/>
      <c r="BO4" s="55"/>
      <c r="BP4" s="55"/>
      <c r="BQ4" s="55"/>
      <c r="BR4" s="55"/>
      <c r="BS4" s="55"/>
      <c r="BT4" s="55"/>
      <c r="BU4" s="55"/>
      <c r="BV4" s="55"/>
      <c r="BW4" s="55"/>
      <c r="BX4" s="55"/>
      <c r="BY4" s="55"/>
      <c r="BZ4" s="55"/>
      <c r="CA4" s="55"/>
      <c r="CB4" s="55"/>
      <c r="CC4" s="55"/>
      <c r="CD4" s="55"/>
      <c r="CE4" s="55"/>
      <c r="CF4" s="55"/>
      <c r="CG4" s="55"/>
      <c r="CH4" s="55"/>
      <c r="CI4" s="55"/>
      <c r="CJ4" s="55"/>
      <c r="CK4" s="55"/>
      <c r="CL4" s="55"/>
      <c r="CM4" s="55"/>
      <c r="CN4" s="55"/>
      <c r="CO4" s="55"/>
      <c r="CP4" s="55"/>
      <c r="CQ4" s="55"/>
      <c r="CR4" s="55"/>
      <c r="CS4" s="55"/>
      <c r="CT4" s="55"/>
      <c r="CU4" s="55"/>
      <c r="CV4" s="55"/>
      <c r="CW4" s="55"/>
      <c r="CX4" s="55"/>
    </row>
    <row r="5" spans="1:102" ht="24.95" customHeight="1" x14ac:dyDescent="0.2">
      <c r="A5" s="53"/>
      <c r="B5" s="61"/>
      <c r="C5" s="62"/>
      <c r="D5" s="61"/>
      <c r="E5" s="61"/>
      <c r="F5" s="61"/>
      <c r="G5" s="54"/>
      <c r="H5" s="54"/>
      <c r="I5" s="54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5"/>
      <c r="BL5" s="55"/>
      <c r="BM5" s="55"/>
      <c r="BN5" s="55"/>
      <c r="BO5" s="55"/>
      <c r="BP5" s="55"/>
      <c r="BQ5" s="55"/>
      <c r="BR5" s="55"/>
      <c r="BS5" s="55"/>
      <c r="BT5" s="55"/>
      <c r="BU5" s="55"/>
      <c r="BV5" s="55"/>
      <c r="BW5" s="55"/>
      <c r="BX5" s="55"/>
      <c r="BY5" s="55"/>
      <c r="BZ5" s="55"/>
      <c r="CA5" s="55"/>
      <c r="CB5" s="55"/>
      <c r="CC5" s="55"/>
      <c r="CD5" s="55"/>
      <c r="CE5" s="55"/>
      <c r="CF5" s="55"/>
      <c r="CG5" s="55"/>
      <c r="CH5" s="55"/>
      <c r="CI5" s="55"/>
      <c r="CJ5" s="55"/>
      <c r="CK5" s="55"/>
      <c r="CL5" s="55"/>
      <c r="CM5" s="55"/>
      <c r="CN5" s="55"/>
      <c r="CO5" s="55"/>
      <c r="CP5" s="55"/>
      <c r="CQ5" s="55"/>
      <c r="CR5" s="55"/>
      <c r="CS5" s="55"/>
      <c r="CT5" s="55"/>
      <c r="CU5" s="55"/>
      <c r="CV5" s="55"/>
      <c r="CW5" s="55"/>
      <c r="CX5" s="55"/>
    </row>
    <row r="6" spans="1:102" ht="24.95" customHeight="1" x14ac:dyDescent="0.25">
      <c r="A6" s="53"/>
      <c r="B6" s="56" t="s">
        <v>22</v>
      </c>
      <c r="C6" s="63" t="s">
        <v>64</v>
      </c>
      <c r="D6" s="58"/>
      <c r="E6" s="58"/>
      <c r="F6" s="58"/>
      <c r="G6" s="58"/>
      <c r="H6" s="54"/>
      <c r="I6" s="54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5"/>
      <c r="BL6" s="55"/>
      <c r="BM6" s="55"/>
      <c r="BN6" s="55"/>
      <c r="BO6" s="55"/>
      <c r="BP6" s="55"/>
      <c r="BQ6" s="55"/>
      <c r="BR6" s="55"/>
      <c r="BS6" s="55"/>
      <c r="BT6" s="55"/>
      <c r="BU6" s="55"/>
      <c r="BV6" s="55"/>
      <c r="BW6" s="55"/>
      <c r="BX6" s="55"/>
      <c r="BY6" s="55"/>
      <c r="BZ6" s="55"/>
      <c r="CA6" s="55"/>
      <c r="CB6" s="55"/>
      <c r="CC6" s="55"/>
      <c r="CD6" s="55"/>
      <c r="CE6" s="55"/>
      <c r="CF6" s="55"/>
      <c r="CG6" s="55"/>
      <c r="CH6" s="55"/>
      <c r="CI6" s="55"/>
      <c r="CJ6" s="55"/>
      <c r="CK6" s="55"/>
      <c r="CL6" s="55"/>
      <c r="CM6" s="55"/>
      <c r="CN6" s="55"/>
      <c r="CO6" s="55"/>
      <c r="CP6" s="55"/>
      <c r="CQ6" s="55"/>
      <c r="CR6" s="55"/>
      <c r="CS6" s="55"/>
      <c r="CT6" s="55"/>
      <c r="CU6" s="55"/>
      <c r="CV6" s="55"/>
      <c r="CW6" s="55"/>
      <c r="CX6" s="55"/>
    </row>
    <row r="7" spans="1:102" ht="24.95" customHeight="1" x14ac:dyDescent="0.2">
      <c r="A7" s="53"/>
      <c r="B7" s="61"/>
      <c r="C7" s="62"/>
      <c r="D7" s="61"/>
      <c r="E7" s="61"/>
      <c r="F7" s="61"/>
      <c r="G7" s="54"/>
      <c r="H7" s="54"/>
      <c r="I7" s="54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  <c r="BQ7" s="55"/>
      <c r="BR7" s="55"/>
      <c r="BS7" s="55"/>
      <c r="BT7" s="55"/>
      <c r="BU7" s="55"/>
      <c r="BV7" s="55"/>
      <c r="BW7" s="55"/>
      <c r="BX7" s="55"/>
      <c r="BY7" s="55"/>
      <c r="BZ7" s="55"/>
      <c r="CA7" s="55"/>
      <c r="CB7" s="55"/>
      <c r="CC7" s="55"/>
      <c r="CD7" s="55"/>
      <c r="CE7" s="55"/>
      <c r="CF7" s="55"/>
      <c r="CG7" s="55"/>
      <c r="CH7" s="55"/>
      <c r="CI7" s="55"/>
      <c r="CJ7" s="55"/>
      <c r="CK7" s="55"/>
      <c r="CL7" s="55"/>
      <c r="CM7" s="55"/>
      <c r="CN7" s="55"/>
      <c r="CO7" s="55"/>
      <c r="CP7" s="55"/>
      <c r="CQ7" s="55"/>
      <c r="CR7" s="55"/>
      <c r="CS7" s="55"/>
      <c r="CT7" s="55"/>
      <c r="CU7" s="55"/>
      <c r="CV7" s="55"/>
      <c r="CW7" s="55"/>
      <c r="CX7" s="55"/>
    </row>
    <row r="8" spans="1:102" ht="24.95" customHeight="1" x14ac:dyDescent="0.25">
      <c r="A8" s="53"/>
      <c r="B8" s="56" t="s">
        <v>23</v>
      </c>
      <c r="C8" s="64" t="s">
        <v>65</v>
      </c>
      <c r="D8" s="58"/>
      <c r="E8" s="65"/>
      <c r="F8" s="66"/>
      <c r="G8" s="58"/>
      <c r="H8" s="54"/>
      <c r="I8" s="54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 s="55"/>
      <c r="AE8" s="55"/>
      <c r="AF8" s="55"/>
      <c r="AG8" s="55"/>
      <c r="AH8" s="55"/>
      <c r="AI8" s="55"/>
      <c r="AJ8" s="55"/>
      <c r="AK8" s="55"/>
      <c r="AL8" s="55"/>
      <c r="AM8" s="55"/>
      <c r="AN8" s="55"/>
      <c r="AO8" s="55"/>
      <c r="AP8" s="55"/>
      <c r="AQ8" s="55"/>
      <c r="AR8" s="55"/>
      <c r="AS8" s="55"/>
      <c r="AT8" s="55"/>
      <c r="AU8" s="55"/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  <c r="BQ8" s="55"/>
      <c r="BR8" s="55"/>
      <c r="BS8" s="55"/>
      <c r="BT8" s="55"/>
      <c r="BU8" s="55"/>
      <c r="BV8" s="55"/>
      <c r="BW8" s="55"/>
      <c r="BX8" s="55"/>
      <c r="BY8" s="55"/>
      <c r="BZ8" s="55"/>
      <c r="CA8" s="55"/>
      <c r="CB8" s="55"/>
      <c r="CC8" s="55"/>
      <c r="CD8" s="55"/>
      <c r="CE8" s="55"/>
      <c r="CF8" s="55"/>
      <c r="CG8" s="55"/>
      <c r="CH8" s="55"/>
      <c r="CI8" s="55"/>
      <c r="CJ8" s="55"/>
      <c r="CK8" s="55"/>
      <c r="CL8" s="55"/>
      <c r="CM8" s="55"/>
      <c r="CN8" s="55"/>
      <c r="CO8" s="55"/>
      <c r="CP8" s="55"/>
      <c r="CQ8" s="55"/>
      <c r="CR8" s="55"/>
      <c r="CS8" s="55"/>
      <c r="CT8" s="55"/>
      <c r="CU8" s="55"/>
      <c r="CV8" s="55"/>
      <c r="CW8" s="55"/>
      <c r="CX8" s="55"/>
    </row>
    <row r="9" spans="1:102" ht="24.95" customHeight="1" x14ac:dyDescent="0.2">
      <c r="A9" s="53"/>
      <c r="B9" s="58"/>
      <c r="C9" s="64" t="s">
        <v>66</v>
      </c>
      <c r="D9" s="58"/>
      <c r="E9" s="58"/>
      <c r="F9" s="58"/>
      <c r="G9" s="58"/>
      <c r="H9" s="54"/>
      <c r="I9" s="54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5"/>
      <c r="AP9" s="55"/>
      <c r="AQ9" s="55"/>
      <c r="AR9" s="55"/>
      <c r="AS9" s="55"/>
      <c r="AT9" s="55"/>
      <c r="AU9" s="55"/>
      <c r="AV9" s="55"/>
      <c r="AW9" s="55"/>
      <c r="AX9" s="55"/>
      <c r="AY9" s="55"/>
      <c r="AZ9" s="55"/>
      <c r="BA9" s="55"/>
      <c r="BB9" s="55"/>
      <c r="BC9" s="55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  <c r="BQ9" s="55"/>
      <c r="BR9" s="55"/>
      <c r="BS9" s="55"/>
      <c r="BT9" s="55"/>
      <c r="BU9" s="55"/>
      <c r="BV9" s="55"/>
      <c r="BW9" s="55"/>
      <c r="BX9" s="55"/>
      <c r="BY9" s="55"/>
      <c r="BZ9" s="55"/>
      <c r="CA9" s="55"/>
      <c r="CB9" s="55"/>
      <c r="CC9" s="55"/>
      <c r="CD9" s="55"/>
      <c r="CE9" s="55"/>
      <c r="CF9" s="55"/>
      <c r="CG9" s="55"/>
      <c r="CH9" s="55"/>
      <c r="CI9" s="55"/>
      <c r="CJ9" s="55"/>
      <c r="CK9" s="55"/>
      <c r="CL9" s="55"/>
      <c r="CM9" s="55"/>
      <c r="CN9" s="55"/>
      <c r="CO9" s="55"/>
      <c r="CP9" s="55"/>
      <c r="CQ9" s="55"/>
      <c r="CR9" s="55"/>
      <c r="CS9" s="55"/>
      <c r="CT9" s="55"/>
      <c r="CU9" s="55"/>
      <c r="CV9" s="55"/>
      <c r="CW9" s="55"/>
      <c r="CX9" s="55"/>
    </row>
    <row r="10" spans="1:102" ht="24.95" customHeight="1" x14ac:dyDescent="0.2">
      <c r="A10" s="53"/>
      <c r="B10" s="58"/>
      <c r="C10" s="64" t="s">
        <v>67</v>
      </c>
      <c r="D10" s="58"/>
      <c r="E10" s="58"/>
      <c r="F10" s="58"/>
      <c r="G10" s="58"/>
      <c r="H10" s="54"/>
      <c r="I10" s="54"/>
      <c r="J10" s="55"/>
      <c r="K10" s="55"/>
      <c r="L10" s="55"/>
      <c r="M10" s="55"/>
      <c r="N10" s="55"/>
      <c r="O10" s="55"/>
      <c r="P10" s="55"/>
      <c r="Q10" s="55"/>
      <c r="R10" s="55"/>
      <c r="S10" s="55"/>
      <c r="T10" s="55"/>
      <c r="U10" s="55"/>
      <c r="V10" s="55"/>
      <c r="W10" s="55"/>
      <c r="X10" s="55"/>
      <c r="Y10" s="55"/>
      <c r="Z10" s="55"/>
      <c r="AA10" s="55"/>
      <c r="AB10" s="55"/>
      <c r="AC10" s="55"/>
      <c r="AD10" s="55"/>
      <c r="AE10" s="55"/>
      <c r="AF10" s="55"/>
      <c r="AG10" s="55"/>
      <c r="AH10" s="55"/>
      <c r="AI10" s="55"/>
      <c r="AJ10" s="55"/>
      <c r="AK10" s="55"/>
      <c r="AL10" s="55"/>
      <c r="AM10" s="55"/>
      <c r="AN10" s="55"/>
      <c r="AO10" s="55"/>
      <c r="AP10" s="55"/>
      <c r="AQ10" s="55"/>
      <c r="AR10" s="55"/>
      <c r="AS10" s="55"/>
      <c r="AT10" s="55"/>
      <c r="AU10" s="55"/>
      <c r="AV10" s="55"/>
      <c r="AW10" s="55"/>
      <c r="AX10" s="55"/>
      <c r="AY10" s="55"/>
      <c r="AZ10" s="55"/>
      <c r="BA10" s="55"/>
      <c r="BB10" s="55"/>
      <c r="BC10" s="55"/>
      <c r="BD10" s="55"/>
      <c r="BE10" s="55"/>
      <c r="BF10" s="55"/>
      <c r="BG10" s="55"/>
      <c r="BH10" s="55"/>
      <c r="BI10" s="55"/>
      <c r="BJ10" s="55"/>
      <c r="BK10" s="55"/>
      <c r="BL10" s="55"/>
      <c r="BM10" s="55"/>
      <c r="BN10" s="55"/>
      <c r="BO10" s="55"/>
      <c r="BP10" s="55"/>
      <c r="BQ10" s="55"/>
      <c r="BR10" s="55"/>
      <c r="BS10" s="55"/>
      <c r="BT10" s="55"/>
      <c r="BU10" s="55"/>
      <c r="BV10" s="55"/>
      <c r="BW10" s="55"/>
      <c r="BX10" s="55"/>
      <c r="BY10" s="55"/>
      <c r="BZ10" s="55"/>
      <c r="CA10" s="55"/>
      <c r="CB10" s="55"/>
      <c r="CC10" s="55"/>
      <c r="CD10" s="55"/>
      <c r="CE10" s="55"/>
      <c r="CF10" s="55"/>
      <c r="CG10" s="55"/>
      <c r="CH10" s="55"/>
      <c r="CI10" s="55"/>
      <c r="CJ10" s="55"/>
      <c r="CK10" s="55"/>
      <c r="CL10" s="55"/>
      <c r="CM10" s="55"/>
      <c r="CN10" s="55"/>
      <c r="CO10" s="55"/>
      <c r="CP10" s="55"/>
      <c r="CQ10" s="55"/>
      <c r="CR10" s="55"/>
      <c r="CS10" s="55"/>
      <c r="CT10" s="55"/>
      <c r="CU10" s="55"/>
      <c r="CV10" s="55"/>
      <c r="CW10" s="55"/>
      <c r="CX10" s="55"/>
    </row>
    <row r="11" spans="1:102" ht="24.95" customHeight="1" x14ac:dyDescent="0.2">
      <c r="A11" s="53"/>
      <c r="B11" s="58"/>
      <c r="C11" s="67"/>
      <c r="D11" s="58"/>
      <c r="E11" s="58"/>
      <c r="F11" s="58"/>
      <c r="G11" s="58"/>
      <c r="H11" s="54"/>
      <c r="I11" s="54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55"/>
      <c r="Y11" s="55"/>
      <c r="Z11" s="55"/>
      <c r="AA11" s="55"/>
      <c r="AB11" s="55"/>
      <c r="AC11" s="55"/>
      <c r="AD11" s="55"/>
      <c r="AE11" s="55"/>
      <c r="AF11" s="55"/>
      <c r="AG11" s="55"/>
      <c r="AH11" s="55"/>
      <c r="AI11" s="55"/>
      <c r="AJ11" s="55"/>
      <c r="AK11" s="55"/>
      <c r="AL11" s="55"/>
      <c r="AM11" s="55"/>
      <c r="AN11" s="55"/>
      <c r="AO11" s="55"/>
      <c r="AP11" s="55"/>
      <c r="AQ11" s="55"/>
      <c r="AR11" s="55"/>
      <c r="AS11" s="55"/>
      <c r="AT11" s="55"/>
      <c r="AU11" s="55"/>
      <c r="AV11" s="55"/>
      <c r="AW11" s="55"/>
      <c r="AX11" s="55"/>
      <c r="AY11" s="55"/>
      <c r="AZ11" s="55"/>
      <c r="BA11" s="55"/>
      <c r="BB11" s="55"/>
      <c r="BC11" s="55"/>
      <c r="BD11" s="55"/>
      <c r="BE11" s="55"/>
      <c r="BF11" s="55"/>
      <c r="BG11" s="55"/>
      <c r="BH11" s="55"/>
      <c r="BI11" s="55"/>
      <c r="BJ11" s="55"/>
      <c r="BK11" s="55"/>
      <c r="BL11" s="55"/>
      <c r="BM11" s="55"/>
      <c r="BN11" s="55"/>
      <c r="BO11" s="55"/>
      <c r="BP11" s="55"/>
      <c r="BQ11" s="55"/>
      <c r="BR11" s="55"/>
      <c r="BS11" s="55"/>
      <c r="BT11" s="55"/>
      <c r="BU11" s="55"/>
      <c r="BV11" s="55"/>
      <c r="BW11" s="55"/>
      <c r="BX11" s="55"/>
      <c r="BY11" s="55"/>
      <c r="BZ11" s="55"/>
      <c r="CA11" s="55"/>
      <c r="CB11" s="55"/>
      <c r="CC11" s="55"/>
      <c r="CD11" s="55"/>
      <c r="CE11" s="55"/>
      <c r="CF11" s="55"/>
      <c r="CG11" s="55"/>
      <c r="CH11" s="55"/>
      <c r="CI11" s="55"/>
      <c r="CJ11" s="55"/>
      <c r="CK11" s="55"/>
      <c r="CL11" s="55"/>
      <c r="CM11" s="55"/>
      <c r="CN11" s="55"/>
      <c r="CO11" s="55"/>
      <c r="CP11" s="55"/>
      <c r="CQ11" s="55"/>
      <c r="CR11" s="55"/>
      <c r="CS11" s="55"/>
      <c r="CT11" s="55"/>
      <c r="CU11" s="55"/>
      <c r="CV11" s="55"/>
      <c r="CW11" s="55"/>
      <c r="CX11" s="55"/>
    </row>
    <row r="12" spans="1:102" ht="24.95" customHeight="1" x14ac:dyDescent="0.2">
      <c r="A12" s="53"/>
      <c r="B12" s="61"/>
      <c r="C12" s="61"/>
      <c r="D12" s="61"/>
      <c r="E12" s="61"/>
      <c r="F12" s="61"/>
      <c r="G12" s="54"/>
      <c r="H12" s="54"/>
      <c r="I12" s="54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  <c r="BP12" s="55"/>
      <c r="BQ12" s="55"/>
      <c r="BR12" s="55"/>
      <c r="BS12" s="55"/>
      <c r="BT12" s="55"/>
      <c r="BU12" s="55"/>
      <c r="BV12" s="55"/>
      <c r="BW12" s="55"/>
      <c r="BX12" s="55"/>
      <c r="BY12" s="55"/>
      <c r="BZ12" s="55"/>
      <c r="CA12" s="55"/>
      <c r="CB12" s="55"/>
      <c r="CC12" s="55"/>
      <c r="CD12" s="55"/>
      <c r="CE12" s="55"/>
      <c r="CF12" s="55"/>
      <c r="CG12" s="55"/>
      <c r="CH12" s="55"/>
      <c r="CI12" s="55"/>
      <c r="CJ12" s="55"/>
      <c r="CK12" s="55"/>
      <c r="CL12" s="55"/>
      <c r="CM12" s="55"/>
      <c r="CN12" s="55"/>
      <c r="CO12" s="55"/>
      <c r="CP12" s="55"/>
      <c r="CQ12" s="55"/>
      <c r="CR12" s="55"/>
      <c r="CS12" s="55"/>
      <c r="CT12" s="55"/>
      <c r="CU12" s="55"/>
      <c r="CV12" s="55"/>
      <c r="CW12" s="55"/>
      <c r="CX12" s="55"/>
    </row>
    <row r="13" spans="1:102" ht="24.95" customHeight="1" x14ac:dyDescent="0.25">
      <c r="A13" s="53"/>
      <c r="B13" s="56" t="s">
        <v>68</v>
      </c>
      <c r="C13" s="58" t="s">
        <v>69</v>
      </c>
      <c r="D13" s="58"/>
      <c r="E13" s="65" t="s">
        <v>24</v>
      </c>
      <c r="F13" s="68" t="s">
        <v>72</v>
      </c>
      <c r="G13" s="58"/>
      <c r="H13" s="54"/>
      <c r="I13" s="54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  <c r="AF13" s="55"/>
      <c r="AG13" s="55"/>
      <c r="AH13" s="55"/>
      <c r="AI13" s="55"/>
      <c r="AJ13" s="55"/>
      <c r="AK13" s="55"/>
      <c r="AL13" s="55"/>
      <c r="AM13" s="55"/>
      <c r="AN13" s="55"/>
      <c r="AO13" s="55"/>
      <c r="AP13" s="55"/>
      <c r="AQ13" s="55"/>
      <c r="AR13" s="55"/>
      <c r="AS13" s="55"/>
      <c r="AT13" s="55"/>
      <c r="AU13" s="55"/>
      <c r="AV13" s="55"/>
      <c r="AW13" s="55"/>
      <c r="AX13" s="55"/>
      <c r="AY13" s="55"/>
      <c r="AZ13" s="55"/>
      <c r="BA13" s="55"/>
      <c r="BB13" s="55"/>
      <c r="BC13" s="55"/>
      <c r="BD13" s="55"/>
      <c r="BE13" s="55"/>
      <c r="BF13" s="55"/>
      <c r="BG13" s="55"/>
      <c r="BH13" s="55"/>
      <c r="BI13" s="55"/>
      <c r="BJ13" s="55"/>
      <c r="BK13" s="55"/>
      <c r="BL13" s="55"/>
      <c r="BM13" s="55"/>
      <c r="BN13" s="55"/>
      <c r="BO13" s="55"/>
      <c r="BP13" s="55"/>
      <c r="BQ13" s="55"/>
      <c r="BR13" s="55"/>
      <c r="BS13" s="55"/>
      <c r="BT13" s="55"/>
      <c r="BU13" s="55"/>
      <c r="BV13" s="55"/>
      <c r="BW13" s="55"/>
      <c r="BX13" s="55"/>
      <c r="BY13" s="55"/>
      <c r="BZ13" s="55"/>
      <c r="CA13" s="55"/>
      <c r="CB13" s="55"/>
      <c r="CC13" s="55"/>
      <c r="CD13" s="55"/>
      <c r="CE13" s="55"/>
      <c r="CF13" s="55"/>
      <c r="CG13" s="55"/>
      <c r="CH13" s="55"/>
      <c r="CI13" s="55"/>
      <c r="CJ13" s="55"/>
      <c r="CK13" s="55"/>
      <c r="CL13" s="55"/>
      <c r="CM13" s="55"/>
      <c r="CN13" s="55"/>
      <c r="CO13" s="55"/>
      <c r="CP13" s="55"/>
      <c r="CQ13" s="55"/>
      <c r="CR13" s="55"/>
      <c r="CS13" s="55"/>
      <c r="CT13" s="55"/>
      <c r="CU13" s="55"/>
      <c r="CV13" s="55"/>
      <c r="CW13" s="55"/>
      <c r="CX13" s="55"/>
    </row>
    <row r="14" spans="1:102" ht="24.95" customHeight="1" x14ac:dyDescent="0.2">
      <c r="A14" s="53"/>
      <c r="B14" s="61"/>
      <c r="C14" s="61"/>
      <c r="D14" s="61"/>
      <c r="E14" s="61"/>
      <c r="F14" s="61"/>
      <c r="G14" s="54"/>
      <c r="H14" s="54"/>
      <c r="I14" s="54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  <c r="AF14" s="55"/>
      <c r="AG14" s="55"/>
      <c r="AH14" s="55"/>
      <c r="AI14" s="55"/>
      <c r="AJ14" s="55"/>
      <c r="AK14" s="55"/>
      <c r="AL14" s="55"/>
      <c r="AM14" s="55"/>
      <c r="AN14" s="55"/>
      <c r="AO14" s="55"/>
      <c r="AP14" s="55"/>
      <c r="AQ14" s="55"/>
      <c r="AR14" s="55"/>
      <c r="AS14" s="55"/>
      <c r="AT14" s="55"/>
      <c r="AU14" s="55"/>
      <c r="AV14" s="55"/>
      <c r="AW14" s="55"/>
      <c r="AX14" s="55"/>
      <c r="AY14" s="55"/>
      <c r="AZ14" s="55"/>
      <c r="BA14" s="55"/>
      <c r="BB14" s="55"/>
      <c r="BC14" s="55"/>
      <c r="BD14" s="55"/>
      <c r="BE14" s="55"/>
      <c r="BF14" s="55"/>
      <c r="BG14" s="55"/>
      <c r="BH14" s="55"/>
      <c r="BI14" s="55"/>
      <c r="BJ14" s="55"/>
      <c r="BK14" s="55"/>
      <c r="BL14" s="55"/>
      <c r="BM14" s="55"/>
      <c r="BN14" s="55"/>
      <c r="BO14" s="55"/>
      <c r="BP14" s="55"/>
      <c r="BQ14" s="55"/>
      <c r="BR14" s="55"/>
      <c r="BS14" s="55"/>
      <c r="BT14" s="55"/>
      <c r="BU14" s="55"/>
      <c r="BV14" s="55"/>
      <c r="BW14" s="55"/>
      <c r="BX14" s="55"/>
      <c r="BY14" s="55"/>
      <c r="BZ14" s="55"/>
      <c r="CA14" s="55"/>
      <c r="CB14" s="55"/>
      <c r="CC14" s="55"/>
      <c r="CD14" s="55"/>
      <c r="CE14" s="55"/>
      <c r="CF14" s="55"/>
      <c r="CG14" s="55"/>
      <c r="CH14" s="55"/>
      <c r="CI14" s="55"/>
      <c r="CJ14" s="55"/>
      <c r="CK14" s="55"/>
      <c r="CL14" s="55"/>
      <c r="CM14" s="55"/>
      <c r="CN14" s="55"/>
      <c r="CO14" s="55"/>
      <c r="CP14" s="55"/>
      <c r="CQ14" s="55"/>
      <c r="CR14" s="55"/>
      <c r="CS14" s="55"/>
      <c r="CT14" s="55"/>
      <c r="CU14" s="55"/>
      <c r="CV14" s="55"/>
      <c r="CW14" s="55"/>
      <c r="CX14" s="55"/>
    </row>
    <row r="15" spans="1:102" ht="24.95" customHeight="1" x14ac:dyDescent="0.2">
      <c r="A15" s="53"/>
      <c r="B15" s="59" t="s">
        <v>70</v>
      </c>
      <c r="C15" s="69" t="s">
        <v>71</v>
      </c>
      <c r="D15" s="61"/>
      <c r="E15" s="65" t="s">
        <v>24</v>
      </c>
      <c r="F15" s="68" t="s">
        <v>73</v>
      </c>
      <c r="G15" s="54"/>
      <c r="H15" s="54"/>
      <c r="I15" s="54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  <c r="AF15" s="55"/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/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/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/>
      <c r="BW15" s="55"/>
      <c r="BX15" s="55"/>
      <c r="BY15" s="55"/>
      <c r="BZ15" s="55"/>
      <c r="CA15" s="55"/>
      <c r="CB15" s="55"/>
      <c r="CC15" s="55"/>
      <c r="CD15" s="55"/>
      <c r="CE15" s="55"/>
      <c r="CF15" s="55"/>
      <c r="CG15" s="55"/>
      <c r="CH15" s="55"/>
      <c r="CI15" s="55"/>
      <c r="CJ15" s="55"/>
      <c r="CK15" s="55"/>
      <c r="CL15" s="55"/>
      <c r="CM15" s="55"/>
      <c r="CN15" s="55"/>
      <c r="CO15" s="55"/>
      <c r="CP15" s="55"/>
      <c r="CQ15" s="55"/>
      <c r="CR15" s="55"/>
      <c r="CS15" s="55"/>
      <c r="CT15" s="55"/>
      <c r="CU15" s="55"/>
      <c r="CV15" s="55"/>
      <c r="CW15" s="55"/>
      <c r="CX15" s="55"/>
    </row>
    <row r="16" spans="1:102" ht="24.95" customHeight="1" x14ac:dyDescent="0.2">
      <c r="A16" s="53"/>
      <c r="B16" s="61"/>
      <c r="C16" s="61"/>
      <c r="D16" s="61"/>
      <c r="E16" s="61"/>
      <c r="F16" s="61"/>
      <c r="G16" s="54"/>
      <c r="H16" s="54"/>
      <c r="I16" s="54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  <c r="Y16" s="55"/>
      <c r="Z16" s="55"/>
      <c r="AA16" s="55"/>
      <c r="AB16" s="55"/>
      <c r="AC16" s="55"/>
      <c r="AD16" s="55"/>
      <c r="AE16" s="55"/>
      <c r="AF16" s="55"/>
      <c r="AG16" s="55"/>
      <c r="AH16" s="55"/>
      <c r="AI16" s="55"/>
      <c r="AJ16" s="55"/>
      <c r="AK16" s="55"/>
      <c r="AL16" s="55"/>
      <c r="AM16" s="55"/>
      <c r="AN16" s="55"/>
      <c r="AO16" s="55"/>
      <c r="AP16" s="55"/>
      <c r="AQ16" s="55"/>
      <c r="AR16" s="55"/>
      <c r="AS16" s="55"/>
      <c r="AT16" s="55"/>
      <c r="AU16" s="55"/>
      <c r="AV16" s="55"/>
      <c r="AW16" s="55"/>
      <c r="AX16" s="55"/>
      <c r="AY16" s="55"/>
      <c r="AZ16" s="55"/>
      <c r="BA16" s="55"/>
      <c r="BB16" s="55"/>
      <c r="BC16" s="55"/>
      <c r="BD16" s="55"/>
      <c r="BE16" s="55"/>
      <c r="BF16" s="55"/>
      <c r="BG16" s="55"/>
      <c r="BH16" s="55"/>
      <c r="BI16" s="55"/>
      <c r="BJ16" s="55"/>
      <c r="BK16" s="55"/>
      <c r="BL16" s="55"/>
      <c r="BM16" s="55"/>
      <c r="BN16" s="55"/>
      <c r="BO16" s="55"/>
      <c r="BP16" s="55"/>
      <c r="BQ16" s="55"/>
      <c r="BR16" s="55"/>
      <c r="BS16" s="55"/>
      <c r="BT16" s="55"/>
      <c r="BU16" s="55"/>
      <c r="BV16" s="55"/>
      <c r="BW16" s="55"/>
      <c r="BX16" s="55"/>
      <c r="BY16" s="55"/>
      <c r="BZ16" s="55"/>
      <c r="CA16" s="55"/>
      <c r="CB16" s="55"/>
      <c r="CC16" s="55"/>
      <c r="CD16" s="55"/>
      <c r="CE16" s="55"/>
      <c r="CF16" s="55"/>
      <c r="CG16" s="55"/>
      <c r="CH16" s="55"/>
      <c r="CI16" s="55"/>
      <c r="CJ16" s="55"/>
      <c r="CK16" s="55"/>
      <c r="CL16" s="55"/>
      <c r="CM16" s="55"/>
      <c r="CN16" s="55"/>
      <c r="CO16" s="55"/>
      <c r="CP16" s="55"/>
      <c r="CQ16" s="55"/>
      <c r="CR16" s="55"/>
      <c r="CS16" s="55"/>
      <c r="CT16" s="55"/>
      <c r="CU16" s="55"/>
      <c r="CV16" s="55"/>
      <c r="CW16" s="55"/>
      <c r="CX16" s="55"/>
    </row>
    <row r="17" spans="1:102" ht="24.95" customHeight="1" x14ac:dyDescent="0.2">
      <c r="A17" s="53"/>
      <c r="B17" s="70"/>
      <c r="C17" s="71"/>
      <c r="D17" s="70"/>
      <c r="E17" s="72"/>
      <c r="F17" s="71"/>
      <c r="G17" s="58"/>
      <c r="H17" s="54"/>
      <c r="I17" s="54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  <c r="AI17" s="55"/>
      <c r="AJ17" s="55"/>
      <c r="AK17" s="55"/>
      <c r="AL17" s="55"/>
      <c r="AM17" s="55"/>
      <c r="AN17" s="55"/>
      <c r="AO17" s="55"/>
      <c r="AP17" s="55"/>
      <c r="AQ17" s="55"/>
      <c r="AR17" s="55"/>
      <c r="AS17" s="55"/>
      <c r="AT17" s="55"/>
      <c r="AU17" s="55"/>
      <c r="AV17" s="55"/>
      <c r="AW17" s="55"/>
      <c r="AX17" s="55"/>
      <c r="AY17" s="55"/>
      <c r="AZ17" s="55"/>
      <c r="BA17" s="55"/>
      <c r="BB17" s="55"/>
      <c r="BC17" s="55"/>
      <c r="BD17" s="55"/>
      <c r="BE17" s="55"/>
      <c r="BF17" s="55"/>
      <c r="BG17" s="55"/>
      <c r="BH17" s="55"/>
      <c r="BI17" s="55"/>
      <c r="BJ17" s="55"/>
      <c r="BK17" s="55"/>
      <c r="BL17" s="55"/>
      <c r="BM17" s="55"/>
      <c r="BN17" s="55"/>
      <c r="BO17" s="55"/>
      <c r="BP17" s="55"/>
      <c r="BQ17" s="55"/>
      <c r="BR17" s="55"/>
      <c r="BS17" s="55"/>
      <c r="BT17" s="55"/>
      <c r="BU17" s="55"/>
      <c r="BV17" s="55"/>
      <c r="BW17" s="55"/>
      <c r="BX17" s="55"/>
      <c r="BY17" s="55"/>
      <c r="BZ17" s="55"/>
      <c r="CA17" s="55"/>
      <c r="CB17" s="55"/>
      <c r="CC17" s="55"/>
      <c r="CD17" s="55"/>
      <c r="CE17" s="55"/>
      <c r="CF17" s="55"/>
      <c r="CG17" s="55"/>
      <c r="CH17" s="55"/>
      <c r="CI17" s="55"/>
      <c r="CJ17" s="55"/>
      <c r="CK17" s="55"/>
      <c r="CL17" s="55"/>
      <c r="CM17" s="55"/>
      <c r="CN17" s="55"/>
      <c r="CO17" s="55"/>
      <c r="CP17" s="55"/>
      <c r="CQ17" s="55"/>
      <c r="CR17" s="55"/>
      <c r="CS17" s="55"/>
      <c r="CT17" s="55"/>
      <c r="CU17" s="55"/>
      <c r="CV17" s="55"/>
      <c r="CW17" s="55"/>
      <c r="CX17" s="55"/>
    </row>
    <row r="18" spans="1:102" ht="26.25" customHeight="1" x14ac:dyDescent="0.2">
      <c r="A18" s="73"/>
      <c r="B18" s="74"/>
      <c r="C18" s="74"/>
      <c r="D18" s="74"/>
      <c r="E18" s="74"/>
      <c r="F18" s="74"/>
      <c r="G18" s="54"/>
      <c r="H18" s="54"/>
      <c r="I18" s="54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55"/>
      <c r="AJ18" s="55"/>
      <c r="AK18" s="55"/>
      <c r="AL18" s="55"/>
      <c r="AM18" s="55"/>
      <c r="AN18" s="55"/>
      <c r="AO18" s="55"/>
      <c r="AP18" s="55"/>
      <c r="AQ18" s="55"/>
      <c r="AR18" s="55"/>
      <c r="AS18" s="55"/>
      <c r="AT18" s="55"/>
      <c r="AU18" s="55"/>
      <c r="AV18" s="55"/>
      <c r="AW18" s="55"/>
      <c r="AX18" s="55"/>
      <c r="AY18" s="55"/>
      <c r="AZ18" s="55"/>
      <c r="BA18" s="55"/>
      <c r="BB18" s="55"/>
      <c r="BC18" s="55"/>
      <c r="BD18" s="55"/>
      <c r="BE18" s="55"/>
      <c r="BF18" s="55"/>
      <c r="BG18" s="55"/>
      <c r="BH18" s="55"/>
      <c r="BI18" s="55"/>
      <c r="BJ18" s="55"/>
      <c r="BK18" s="55"/>
      <c r="BL18" s="55"/>
      <c r="BM18" s="55"/>
      <c r="BN18" s="55"/>
      <c r="BO18" s="55"/>
      <c r="BP18" s="55"/>
      <c r="BQ18" s="55"/>
      <c r="BR18" s="55"/>
      <c r="BS18" s="55"/>
      <c r="BT18" s="55"/>
      <c r="BU18" s="55"/>
      <c r="BV18" s="55"/>
      <c r="BW18" s="55"/>
      <c r="BX18" s="55"/>
      <c r="BY18" s="55"/>
      <c r="BZ18" s="55"/>
      <c r="CA18" s="55"/>
      <c r="CB18" s="55"/>
      <c r="CC18" s="55"/>
      <c r="CD18" s="55"/>
      <c r="CE18" s="55"/>
      <c r="CF18" s="55"/>
      <c r="CG18" s="55"/>
      <c r="CH18" s="55"/>
      <c r="CI18" s="55"/>
      <c r="CJ18" s="55"/>
      <c r="CK18" s="55"/>
      <c r="CL18" s="55"/>
      <c r="CM18" s="55"/>
      <c r="CN18" s="55"/>
      <c r="CO18" s="55"/>
      <c r="CP18" s="55"/>
      <c r="CQ18" s="55"/>
      <c r="CR18" s="55"/>
      <c r="CS18" s="55"/>
      <c r="CT18" s="55"/>
      <c r="CU18" s="55"/>
      <c r="CV18" s="55"/>
      <c r="CW18" s="55"/>
      <c r="CX18" s="55"/>
    </row>
    <row r="19" spans="1:102" ht="24.95" customHeight="1" x14ac:dyDescent="0.2">
      <c r="A19" s="75"/>
      <c r="B19" s="55"/>
      <c r="C19" s="55"/>
      <c r="D19" s="55"/>
      <c r="E19" s="55"/>
      <c r="F19" s="55"/>
      <c r="G19" s="76"/>
      <c r="H19" s="54"/>
      <c r="I19" s="54"/>
      <c r="J19" s="55"/>
      <c r="K19" s="55"/>
      <c r="L19" s="55"/>
      <c r="M19" s="55"/>
      <c r="N19" s="55"/>
      <c r="O19" s="55"/>
      <c r="P19" s="55"/>
      <c r="Q19" s="55"/>
      <c r="R19" s="55"/>
      <c r="S19" s="55"/>
      <c r="T19" s="55"/>
      <c r="U19" s="55"/>
      <c r="V19" s="55"/>
      <c r="W19" s="55"/>
      <c r="X19" s="55"/>
      <c r="Y19" s="55"/>
      <c r="Z19" s="55"/>
      <c r="AA19" s="55"/>
      <c r="AB19" s="55"/>
      <c r="AC19" s="55"/>
      <c r="AD19" s="55"/>
      <c r="AE19" s="55"/>
      <c r="AF19" s="55"/>
      <c r="AG19" s="55"/>
      <c r="AH19" s="55"/>
      <c r="AI19" s="55"/>
      <c r="AJ19" s="55"/>
      <c r="AK19" s="55"/>
      <c r="AL19" s="55"/>
      <c r="AM19" s="55"/>
      <c r="AN19" s="55"/>
      <c r="AO19" s="55"/>
      <c r="AP19" s="55"/>
      <c r="AQ19" s="55"/>
      <c r="AR19" s="55"/>
      <c r="AS19" s="55"/>
      <c r="AT19" s="55"/>
      <c r="AU19" s="55"/>
      <c r="AV19" s="55"/>
      <c r="AW19" s="55"/>
      <c r="AX19" s="55"/>
      <c r="AY19" s="55"/>
      <c r="AZ19" s="55"/>
      <c r="BA19" s="55"/>
      <c r="BB19" s="55"/>
      <c r="BC19" s="55"/>
      <c r="BD19" s="55"/>
      <c r="BE19" s="55"/>
      <c r="BF19" s="55"/>
      <c r="BG19" s="55"/>
      <c r="BH19" s="55"/>
      <c r="BI19" s="55"/>
      <c r="BJ19" s="55"/>
      <c r="BK19" s="55"/>
      <c r="BL19" s="55"/>
      <c r="BM19" s="55"/>
      <c r="BN19" s="55"/>
      <c r="BO19" s="55"/>
      <c r="BP19" s="55"/>
      <c r="BQ19" s="55"/>
      <c r="BR19" s="55"/>
      <c r="BS19" s="55"/>
      <c r="BT19" s="55"/>
      <c r="BU19" s="55"/>
      <c r="BV19" s="55"/>
      <c r="BW19" s="55"/>
      <c r="BX19" s="55"/>
      <c r="BY19" s="55"/>
      <c r="BZ19" s="55"/>
      <c r="CA19" s="55"/>
      <c r="CB19" s="55"/>
      <c r="CC19" s="55"/>
      <c r="CD19" s="55"/>
      <c r="CE19" s="55"/>
      <c r="CF19" s="55"/>
      <c r="CG19" s="55"/>
      <c r="CH19" s="55"/>
      <c r="CI19" s="55"/>
      <c r="CJ19" s="55"/>
      <c r="CK19" s="55"/>
      <c r="CL19" s="55"/>
      <c r="CM19" s="55"/>
      <c r="CN19" s="55"/>
      <c r="CO19" s="55"/>
      <c r="CP19" s="55"/>
      <c r="CQ19" s="55"/>
      <c r="CR19" s="55"/>
      <c r="CS19" s="55"/>
      <c r="CT19" s="55"/>
      <c r="CU19" s="55"/>
      <c r="CV19" s="55"/>
      <c r="CW19" s="55"/>
      <c r="CX19" s="55"/>
    </row>
    <row r="20" spans="1:102" ht="24.95" customHeight="1" x14ac:dyDescent="0.25">
      <c r="A20" s="53"/>
      <c r="B20" s="60" t="s">
        <v>25</v>
      </c>
      <c r="C20" s="58"/>
      <c r="D20" s="58"/>
      <c r="E20" s="58"/>
      <c r="F20" s="58"/>
      <c r="G20" s="58"/>
      <c r="H20" s="54"/>
      <c r="I20" s="54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55"/>
      <c r="AA20" s="55"/>
      <c r="AB20" s="55"/>
      <c r="AC20" s="55"/>
      <c r="AD20" s="55"/>
      <c r="AE20" s="55"/>
      <c r="AF20" s="55"/>
      <c r="AG20" s="55"/>
      <c r="AH20" s="55"/>
      <c r="AI20" s="55"/>
      <c r="AJ20" s="55"/>
      <c r="AK20" s="55"/>
      <c r="AL20" s="55"/>
      <c r="AM20" s="55"/>
      <c r="AN20" s="55"/>
      <c r="AO20" s="55"/>
      <c r="AP20" s="55"/>
      <c r="AQ20" s="55"/>
      <c r="AR20" s="55"/>
      <c r="AS20" s="55"/>
      <c r="AT20" s="55"/>
      <c r="AU20" s="55"/>
      <c r="AV20" s="55"/>
      <c r="AW20" s="55"/>
      <c r="AX20" s="55"/>
      <c r="AY20" s="55"/>
      <c r="AZ20" s="55"/>
      <c r="BA20" s="55"/>
      <c r="BB20" s="55"/>
      <c r="BC20" s="55"/>
      <c r="BD20" s="55"/>
      <c r="BE20" s="55"/>
      <c r="BF20" s="55"/>
      <c r="BG20" s="55"/>
      <c r="BH20" s="55"/>
      <c r="BI20" s="55"/>
      <c r="BJ20" s="55"/>
      <c r="BK20" s="55"/>
      <c r="BL20" s="55"/>
      <c r="BM20" s="55"/>
      <c r="BN20" s="55"/>
      <c r="BO20" s="55"/>
      <c r="BP20" s="55"/>
      <c r="BQ20" s="55"/>
      <c r="BR20" s="55"/>
      <c r="BS20" s="55"/>
      <c r="BT20" s="55"/>
      <c r="BU20" s="55"/>
      <c r="BV20" s="55"/>
      <c r="BW20" s="55"/>
      <c r="BX20" s="55"/>
      <c r="BY20" s="55"/>
      <c r="BZ20" s="55"/>
      <c r="CA20" s="55"/>
      <c r="CB20" s="55"/>
      <c r="CC20" s="55"/>
      <c r="CD20" s="55"/>
      <c r="CE20" s="55"/>
      <c r="CF20" s="55"/>
      <c r="CG20" s="55"/>
      <c r="CH20" s="55"/>
      <c r="CI20" s="55"/>
      <c r="CJ20" s="55"/>
      <c r="CK20" s="55"/>
      <c r="CL20" s="55"/>
      <c r="CM20" s="55"/>
      <c r="CN20" s="55"/>
      <c r="CO20" s="55"/>
      <c r="CP20" s="55"/>
      <c r="CQ20" s="55"/>
      <c r="CR20" s="55"/>
      <c r="CS20" s="55"/>
      <c r="CT20" s="55"/>
      <c r="CU20" s="55"/>
      <c r="CV20" s="55"/>
      <c r="CW20" s="55"/>
      <c r="CX20" s="55"/>
    </row>
    <row r="21" spans="1:102" ht="24.95" customHeight="1" x14ac:dyDescent="0.2">
      <c r="A21" s="53"/>
      <c r="B21" s="53"/>
      <c r="C21" s="53"/>
      <c r="D21" s="53"/>
      <c r="E21" s="53"/>
      <c r="F21" s="53"/>
      <c r="G21" s="54"/>
      <c r="H21" s="54"/>
      <c r="I21" s="54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5"/>
      <c r="AP21" s="55"/>
      <c r="AQ21" s="55"/>
      <c r="AR21" s="55"/>
      <c r="AS21" s="55"/>
      <c r="AT21" s="55"/>
      <c r="AU21" s="55"/>
      <c r="AV21" s="55"/>
      <c r="AW21" s="55"/>
      <c r="AX21" s="55"/>
      <c r="AY21" s="55"/>
      <c r="AZ21" s="55"/>
      <c r="BA21" s="55"/>
      <c r="BB21" s="55"/>
      <c r="BC21" s="55"/>
      <c r="BD21" s="55"/>
      <c r="BE21" s="55"/>
      <c r="BF21" s="55"/>
      <c r="BG21" s="55"/>
      <c r="BH21" s="55"/>
      <c r="BI21" s="55"/>
      <c r="BJ21" s="55"/>
      <c r="BK21" s="55"/>
      <c r="BL21" s="55"/>
      <c r="BM21" s="55"/>
      <c r="BN21" s="55"/>
      <c r="BO21" s="55"/>
      <c r="BP21" s="55"/>
      <c r="BQ21" s="55"/>
      <c r="BR21" s="55"/>
      <c r="BS21" s="55"/>
      <c r="BT21" s="55"/>
      <c r="BU21" s="55"/>
      <c r="BV21" s="55"/>
      <c r="BW21" s="55"/>
      <c r="BX21" s="55"/>
      <c r="BY21" s="55"/>
      <c r="BZ21" s="55"/>
      <c r="CA21" s="55"/>
      <c r="CB21" s="55"/>
      <c r="CC21" s="55"/>
      <c r="CD21" s="55"/>
      <c r="CE21" s="55"/>
      <c r="CF21" s="55"/>
      <c r="CG21" s="55"/>
      <c r="CH21" s="55"/>
      <c r="CI21" s="55"/>
      <c r="CJ21" s="55"/>
      <c r="CK21" s="55"/>
      <c r="CL21" s="55"/>
      <c r="CM21" s="55"/>
      <c r="CN21" s="55"/>
      <c r="CO21" s="55"/>
      <c r="CP21" s="55"/>
      <c r="CQ21" s="55"/>
      <c r="CR21" s="55"/>
      <c r="CS21" s="55"/>
      <c r="CT21" s="55"/>
      <c r="CU21" s="55"/>
      <c r="CV21" s="55"/>
      <c r="CW21" s="55"/>
      <c r="CX21" s="55"/>
    </row>
    <row r="22" spans="1:102" ht="24.95" customHeight="1" x14ac:dyDescent="0.2">
      <c r="A22" s="53"/>
      <c r="B22" s="53"/>
      <c r="C22" s="53"/>
      <c r="D22" s="53"/>
      <c r="E22" s="53"/>
      <c r="F22" s="53"/>
      <c r="G22" s="77"/>
      <c r="H22" s="54"/>
      <c r="I22" s="54"/>
      <c r="J22" s="54"/>
      <c r="K22" s="54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  <c r="Y22" s="55"/>
      <c r="Z22" s="55"/>
      <c r="AA22" s="55"/>
      <c r="AB22" s="55"/>
      <c r="AC22" s="55"/>
      <c r="AD22" s="55"/>
      <c r="AE22" s="55"/>
      <c r="AF22" s="55"/>
      <c r="AG22" s="55"/>
      <c r="AH22" s="55"/>
      <c r="AI22" s="55"/>
      <c r="AJ22" s="55"/>
      <c r="AK22" s="55"/>
      <c r="AL22" s="55"/>
      <c r="AM22" s="55"/>
      <c r="AN22" s="55"/>
      <c r="AO22" s="55"/>
      <c r="AP22" s="55"/>
      <c r="AQ22" s="55"/>
      <c r="AR22" s="55"/>
      <c r="AS22" s="55"/>
      <c r="AT22" s="55"/>
      <c r="AU22" s="55"/>
      <c r="AV22" s="55"/>
      <c r="AW22" s="55"/>
      <c r="AX22" s="55"/>
      <c r="AY22" s="55"/>
      <c r="AZ22" s="55"/>
      <c r="BA22" s="55"/>
      <c r="BB22" s="55"/>
      <c r="BC22" s="55"/>
      <c r="BD22" s="55"/>
      <c r="BE22" s="55"/>
      <c r="BF22" s="55"/>
      <c r="BG22" s="55"/>
      <c r="BH22" s="55"/>
      <c r="BI22" s="55"/>
      <c r="BJ22" s="55"/>
      <c r="BK22" s="55"/>
      <c r="BL22" s="55"/>
      <c r="BM22" s="55"/>
      <c r="BN22" s="55"/>
      <c r="BO22" s="55"/>
      <c r="BP22" s="55"/>
      <c r="BQ22" s="55"/>
      <c r="BR22" s="55"/>
      <c r="BS22" s="55"/>
      <c r="BT22" s="55"/>
      <c r="BU22" s="55"/>
      <c r="BV22" s="55"/>
      <c r="BW22" s="55"/>
      <c r="BX22" s="55"/>
      <c r="BY22" s="55"/>
      <c r="BZ22" s="55"/>
      <c r="CA22" s="55"/>
      <c r="CB22" s="55"/>
      <c r="CC22" s="55"/>
      <c r="CD22" s="55"/>
      <c r="CE22" s="55"/>
      <c r="CF22" s="55"/>
      <c r="CG22" s="55"/>
      <c r="CH22" s="55"/>
      <c r="CI22" s="55"/>
      <c r="CJ22" s="55"/>
      <c r="CK22" s="55"/>
      <c r="CL22" s="55"/>
      <c r="CM22" s="55"/>
      <c r="CN22" s="55"/>
      <c r="CO22" s="55"/>
      <c r="CP22" s="55"/>
      <c r="CQ22" s="55"/>
      <c r="CR22" s="55"/>
      <c r="CS22" s="55"/>
      <c r="CT22" s="55"/>
      <c r="CU22" s="55"/>
      <c r="CV22" s="55"/>
      <c r="CW22" s="55"/>
      <c r="CX22" s="55"/>
    </row>
    <row r="23" spans="1:102" ht="24.95" customHeight="1" x14ac:dyDescent="0.2">
      <c r="A23" s="53"/>
      <c r="B23" s="109" t="s">
        <v>48</v>
      </c>
      <c r="C23" s="110"/>
      <c r="D23" s="110"/>
      <c r="E23" s="110"/>
      <c r="F23" s="78">
        <f>SUM('02_povrchy'!G27)</f>
        <v>0</v>
      </c>
      <c r="G23" s="79"/>
      <c r="H23" s="63"/>
      <c r="I23" s="63"/>
      <c r="J23" s="54"/>
      <c r="K23" s="54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  <c r="Y23" s="55"/>
      <c r="Z23" s="55"/>
      <c r="AA23" s="55"/>
      <c r="AB23" s="55"/>
      <c r="AC23" s="55"/>
      <c r="AD23" s="55"/>
      <c r="AE23" s="55"/>
      <c r="AF23" s="55"/>
      <c r="AG23" s="55"/>
      <c r="AH23" s="55"/>
      <c r="AI23" s="55"/>
      <c r="AJ23" s="55"/>
      <c r="AK23" s="55"/>
      <c r="AL23" s="55"/>
      <c r="AM23" s="55"/>
      <c r="AN23" s="55"/>
      <c r="AO23" s="55"/>
      <c r="AP23" s="55"/>
      <c r="AQ23" s="55"/>
      <c r="AR23" s="55"/>
      <c r="AS23" s="55"/>
      <c r="AT23" s="55"/>
      <c r="AU23" s="55"/>
      <c r="AV23" s="55"/>
      <c r="AW23" s="55"/>
      <c r="AX23" s="55"/>
      <c r="AY23" s="55"/>
      <c r="AZ23" s="55"/>
      <c r="BA23" s="55"/>
      <c r="BB23" s="55"/>
      <c r="BC23" s="55"/>
      <c r="BD23" s="55"/>
      <c r="BE23" s="55"/>
      <c r="BF23" s="55"/>
      <c r="BG23" s="55"/>
      <c r="BH23" s="55"/>
      <c r="BI23" s="55"/>
      <c r="BJ23" s="55"/>
      <c r="BK23" s="55"/>
      <c r="BL23" s="55"/>
      <c r="BM23" s="55"/>
      <c r="BN23" s="55"/>
      <c r="BO23" s="55"/>
      <c r="BP23" s="55"/>
      <c r="BQ23" s="55"/>
      <c r="BR23" s="55"/>
      <c r="BS23" s="55"/>
      <c r="BT23" s="55"/>
      <c r="BU23" s="55"/>
      <c r="BV23" s="55"/>
      <c r="BW23" s="55"/>
      <c r="BX23" s="55"/>
      <c r="BY23" s="55"/>
      <c r="BZ23" s="55"/>
      <c r="CA23" s="55"/>
      <c r="CB23" s="55"/>
      <c r="CC23" s="55"/>
      <c r="CD23" s="55"/>
      <c r="CE23" s="55"/>
      <c r="CF23" s="55"/>
      <c r="CG23" s="55"/>
      <c r="CH23" s="55"/>
      <c r="CI23" s="55"/>
      <c r="CJ23" s="55"/>
      <c r="CK23" s="55"/>
      <c r="CL23" s="55"/>
      <c r="CM23" s="55"/>
      <c r="CN23" s="55"/>
      <c r="CO23" s="55"/>
      <c r="CP23" s="55"/>
      <c r="CQ23" s="55"/>
      <c r="CR23" s="55"/>
      <c r="CS23" s="55"/>
      <c r="CT23" s="55"/>
      <c r="CU23" s="55"/>
      <c r="CV23" s="55"/>
      <c r="CW23" s="55"/>
      <c r="CX23" s="55"/>
    </row>
    <row r="24" spans="1:102" ht="24.95" customHeight="1" x14ac:dyDescent="0.2">
      <c r="A24" s="53"/>
      <c r="B24" s="109" t="s">
        <v>50</v>
      </c>
      <c r="C24" s="110"/>
      <c r="D24" s="110"/>
      <c r="E24" s="110"/>
      <c r="F24" s="78">
        <f>SUM('02_povrchy'!G49)</f>
        <v>0</v>
      </c>
      <c r="G24" s="80"/>
      <c r="H24" s="63"/>
      <c r="I24" s="63"/>
      <c r="J24" s="54"/>
      <c r="K24" s="54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  <c r="Y24" s="55"/>
      <c r="Z24" s="55"/>
      <c r="AA24" s="55"/>
      <c r="AB24" s="55"/>
      <c r="AC24" s="55"/>
      <c r="AD24" s="55"/>
      <c r="AE24" s="55"/>
      <c r="AF24" s="55"/>
      <c r="AG24" s="55"/>
      <c r="AH24" s="55"/>
      <c r="AI24" s="55"/>
      <c r="AJ24" s="55"/>
      <c r="AK24" s="55"/>
      <c r="AL24" s="55"/>
      <c r="AM24" s="55"/>
      <c r="AN24" s="55"/>
      <c r="AO24" s="55"/>
      <c r="AP24" s="55"/>
      <c r="AQ24" s="55"/>
      <c r="AR24" s="55"/>
      <c r="AS24" s="55"/>
      <c r="AT24" s="55"/>
      <c r="AU24" s="55"/>
      <c r="AV24" s="55"/>
      <c r="AW24" s="55"/>
      <c r="AX24" s="55"/>
      <c r="AY24" s="55"/>
      <c r="AZ24" s="55"/>
      <c r="BA24" s="55"/>
      <c r="BB24" s="55"/>
      <c r="BC24" s="55"/>
      <c r="BD24" s="55"/>
      <c r="BE24" s="55"/>
      <c r="BF24" s="55"/>
      <c r="BG24" s="55"/>
      <c r="BH24" s="55"/>
      <c r="BI24" s="55"/>
      <c r="BJ24" s="55"/>
      <c r="BK24" s="55"/>
      <c r="BL24" s="55"/>
      <c r="BM24" s="55"/>
      <c r="BN24" s="55"/>
      <c r="BO24" s="55"/>
      <c r="BP24" s="55"/>
      <c r="BQ24" s="55"/>
      <c r="BR24" s="55"/>
      <c r="BS24" s="55"/>
      <c r="BT24" s="55"/>
      <c r="BU24" s="55"/>
      <c r="BV24" s="55"/>
      <c r="BW24" s="55"/>
      <c r="BX24" s="55"/>
      <c r="BY24" s="55"/>
      <c r="BZ24" s="55"/>
      <c r="CA24" s="55"/>
      <c r="CB24" s="55"/>
      <c r="CC24" s="55"/>
      <c r="CD24" s="55"/>
      <c r="CE24" s="55"/>
      <c r="CF24" s="55"/>
      <c r="CG24" s="55"/>
      <c r="CH24" s="55"/>
      <c r="CI24" s="55"/>
      <c r="CJ24" s="55"/>
      <c r="CK24" s="55"/>
      <c r="CL24" s="55"/>
      <c r="CM24" s="55"/>
      <c r="CN24" s="55"/>
      <c r="CO24" s="55"/>
      <c r="CP24" s="55"/>
      <c r="CQ24" s="55"/>
      <c r="CR24" s="55"/>
      <c r="CS24" s="55"/>
      <c r="CT24" s="55"/>
      <c r="CU24" s="55"/>
      <c r="CV24" s="55"/>
      <c r="CW24" s="55"/>
      <c r="CX24" s="55"/>
    </row>
    <row r="25" spans="1:102" ht="24.95" customHeight="1" x14ac:dyDescent="0.2">
      <c r="A25" s="53"/>
      <c r="B25" s="111" t="s">
        <v>57</v>
      </c>
      <c r="C25" s="111"/>
      <c r="D25" s="111"/>
      <c r="E25" s="111"/>
      <c r="F25" s="78">
        <f>SUM('02_povrchy'!G54)</f>
        <v>0</v>
      </c>
      <c r="G25" s="80"/>
      <c r="H25" s="63"/>
      <c r="I25" s="63"/>
      <c r="J25" s="54"/>
      <c r="K25" s="54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5"/>
      <c r="AF25" s="55"/>
      <c r="AG25" s="55"/>
      <c r="AH25" s="55"/>
      <c r="AI25" s="55"/>
      <c r="AJ25" s="55"/>
      <c r="AK25" s="55"/>
      <c r="AL25" s="55"/>
      <c r="AM25" s="55"/>
      <c r="AN25" s="55"/>
      <c r="AO25" s="55"/>
      <c r="AP25" s="55"/>
      <c r="AQ25" s="55"/>
      <c r="AR25" s="55"/>
      <c r="AS25" s="55"/>
      <c r="AT25" s="55"/>
      <c r="AU25" s="55"/>
      <c r="AV25" s="55"/>
      <c r="AW25" s="55"/>
      <c r="AX25" s="55"/>
      <c r="AY25" s="55"/>
      <c r="AZ25" s="55"/>
      <c r="BA25" s="55"/>
      <c r="BB25" s="55"/>
      <c r="BC25" s="55"/>
      <c r="BD25" s="55"/>
      <c r="BE25" s="55"/>
      <c r="BF25" s="55"/>
      <c r="BG25" s="55"/>
      <c r="BH25" s="55"/>
      <c r="BI25" s="55"/>
      <c r="BJ25" s="55"/>
      <c r="BK25" s="55"/>
      <c r="BL25" s="55"/>
      <c r="BM25" s="55"/>
      <c r="BN25" s="55"/>
      <c r="BO25" s="55"/>
      <c r="BP25" s="55"/>
      <c r="BQ25" s="55"/>
      <c r="BR25" s="55"/>
      <c r="BS25" s="55"/>
      <c r="BT25" s="55"/>
      <c r="BU25" s="55"/>
      <c r="BV25" s="55"/>
      <c r="BW25" s="55"/>
      <c r="BX25" s="55"/>
      <c r="BY25" s="55"/>
      <c r="BZ25" s="55"/>
      <c r="CA25" s="55"/>
      <c r="CB25" s="55"/>
      <c r="CC25" s="55"/>
      <c r="CD25" s="55"/>
      <c r="CE25" s="55"/>
      <c r="CF25" s="55"/>
      <c r="CG25" s="55"/>
      <c r="CH25" s="55"/>
      <c r="CI25" s="55"/>
      <c r="CJ25" s="55"/>
      <c r="CK25" s="55"/>
      <c r="CL25" s="55"/>
      <c r="CM25" s="55"/>
      <c r="CN25" s="55"/>
      <c r="CO25" s="55"/>
      <c r="CP25" s="55"/>
      <c r="CQ25" s="55"/>
      <c r="CR25" s="55"/>
      <c r="CS25" s="55"/>
      <c r="CT25" s="55"/>
      <c r="CU25" s="55"/>
      <c r="CV25" s="55"/>
      <c r="CW25" s="55"/>
      <c r="CX25" s="55"/>
    </row>
    <row r="26" spans="1:102" s="84" customFormat="1" ht="24.95" customHeight="1" x14ac:dyDescent="0.2">
      <c r="A26" s="81"/>
      <c r="B26" s="109" t="s">
        <v>56</v>
      </c>
      <c r="C26" s="110"/>
      <c r="D26" s="110"/>
      <c r="E26" s="110"/>
      <c r="F26" s="78">
        <f>SUM('02_povrchy'!G60)</f>
        <v>0</v>
      </c>
      <c r="G26" s="82"/>
      <c r="H26" s="67"/>
      <c r="I26" s="67"/>
      <c r="J26" s="83"/>
      <c r="K26" s="83"/>
    </row>
    <row r="27" spans="1:102" s="84" customFormat="1" ht="24.95" customHeight="1" x14ac:dyDescent="0.2">
      <c r="A27" s="81"/>
      <c r="B27" s="109" t="s">
        <v>74</v>
      </c>
      <c r="C27" s="110"/>
      <c r="D27" s="110"/>
      <c r="E27" s="110"/>
      <c r="F27" s="78">
        <f>SUM('02_povrchy'!G62)</f>
        <v>0</v>
      </c>
      <c r="G27" s="82"/>
      <c r="H27" s="67"/>
      <c r="I27" s="67"/>
      <c r="J27" s="83"/>
      <c r="K27" s="83"/>
    </row>
    <row r="28" spans="1:102" s="84" customFormat="1" ht="24.95" customHeight="1" x14ac:dyDescent="0.2">
      <c r="A28" s="85"/>
      <c r="B28" s="67"/>
      <c r="C28" s="67"/>
      <c r="D28" s="67"/>
      <c r="E28" s="67"/>
      <c r="F28" s="67"/>
      <c r="G28" s="82"/>
      <c r="H28" s="67"/>
      <c r="I28" s="67"/>
      <c r="J28" s="83"/>
      <c r="K28" s="83"/>
    </row>
    <row r="29" spans="1:102" s="54" customFormat="1" ht="24.95" customHeight="1" x14ac:dyDescent="0.2">
      <c r="A29" s="53"/>
      <c r="B29" s="107" t="s">
        <v>26</v>
      </c>
      <c r="C29" s="107"/>
      <c r="D29" s="107"/>
      <c r="E29" s="107"/>
      <c r="F29" s="86">
        <f>SUM(F23:F27)</f>
        <v>0</v>
      </c>
      <c r="G29" s="87"/>
    </row>
    <row r="30" spans="1:102" ht="24.95" customHeight="1" x14ac:dyDescent="0.2">
      <c r="A30" s="53"/>
      <c r="B30" s="53"/>
      <c r="C30" s="53"/>
      <c r="D30" s="53"/>
      <c r="E30" s="53"/>
      <c r="F30" s="88"/>
      <c r="G30" s="89"/>
      <c r="H30" s="58"/>
      <c r="I30" s="58"/>
      <c r="J30" s="54"/>
      <c r="K30" s="54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  <c r="Y30" s="55"/>
      <c r="Z30" s="55"/>
      <c r="AA30" s="55"/>
      <c r="AB30" s="55"/>
      <c r="AC30" s="55"/>
      <c r="AD30" s="55"/>
      <c r="AE30" s="55"/>
      <c r="AF30" s="55"/>
      <c r="AG30" s="55"/>
      <c r="AH30" s="55"/>
      <c r="AI30" s="55"/>
      <c r="AJ30" s="55"/>
      <c r="AK30" s="55"/>
      <c r="AL30" s="55"/>
      <c r="AM30" s="55"/>
      <c r="AN30" s="55"/>
      <c r="AO30" s="55"/>
      <c r="AP30" s="55"/>
      <c r="AQ30" s="55"/>
      <c r="AR30" s="55"/>
      <c r="AS30" s="55"/>
      <c r="AT30" s="55"/>
      <c r="AU30" s="55"/>
      <c r="AV30" s="55"/>
      <c r="AW30" s="55"/>
      <c r="AX30" s="55"/>
      <c r="AY30" s="55"/>
      <c r="AZ30" s="55"/>
      <c r="BA30" s="55"/>
      <c r="BB30" s="55"/>
      <c r="BC30" s="55"/>
      <c r="BD30" s="55"/>
      <c r="BE30" s="55"/>
      <c r="BF30" s="55"/>
      <c r="BG30" s="55"/>
      <c r="BH30" s="55"/>
      <c r="BI30" s="55"/>
      <c r="BJ30" s="55"/>
      <c r="BK30" s="55"/>
      <c r="BL30" s="55"/>
      <c r="BM30" s="55"/>
      <c r="BN30" s="55"/>
      <c r="BO30" s="55"/>
      <c r="BP30" s="55"/>
      <c r="BQ30" s="55"/>
      <c r="BR30" s="55"/>
      <c r="BS30" s="55"/>
      <c r="BT30" s="55"/>
      <c r="BU30" s="55"/>
      <c r="BV30" s="55"/>
      <c r="BW30" s="55"/>
      <c r="BX30" s="55"/>
      <c r="BY30" s="55"/>
      <c r="BZ30" s="55"/>
      <c r="CA30" s="55"/>
      <c r="CB30" s="55"/>
      <c r="CC30" s="55"/>
      <c r="CD30" s="55"/>
      <c r="CE30" s="55"/>
      <c r="CF30" s="55"/>
      <c r="CG30" s="55"/>
      <c r="CH30" s="55"/>
      <c r="CI30" s="55"/>
      <c r="CJ30" s="55"/>
      <c r="CK30" s="55"/>
      <c r="CL30" s="55"/>
      <c r="CM30" s="55"/>
      <c r="CN30" s="55"/>
      <c r="CO30" s="55"/>
      <c r="CP30" s="55"/>
      <c r="CQ30" s="55"/>
      <c r="CR30" s="55"/>
      <c r="CS30" s="55"/>
      <c r="CT30" s="55"/>
      <c r="CU30" s="55"/>
      <c r="CV30" s="55"/>
      <c r="CW30" s="55"/>
      <c r="CX30" s="55"/>
    </row>
    <row r="31" spans="1:102" s="54" customFormat="1" ht="24.95" customHeight="1" x14ac:dyDescent="0.2">
      <c r="A31" s="53"/>
      <c r="B31" s="107" t="s">
        <v>27</v>
      </c>
      <c r="C31" s="107"/>
      <c r="D31" s="107"/>
      <c r="E31" s="107"/>
      <c r="F31" s="86">
        <f>F29*1.21-F29</f>
        <v>0</v>
      </c>
      <c r="G31" s="90"/>
      <c r="H31" s="91"/>
      <c r="I31" s="91"/>
    </row>
    <row r="32" spans="1:102" ht="24.95" customHeight="1" x14ac:dyDescent="0.2">
      <c r="A32" s="53"/>
      <c r="B32" s="53"/>
      <c r="C32" s="53"/>
      <c r="D32" s="53"/>
      <c r="E32" s="53"/>
      <c r="F32" s="53"/>
      <c r="G32" s="89"/>
      <c r="H32" s="58"/>
      <c r="I32" s="58"/>
      <c r="J32" s="54"/>
      <c r="K32" s="54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  <c r="Y32" s="55"/>
      <c r="Z32" s="55"/>
      <c r="AA32" s="55"/>
      <c r="AB32" s="55"/>
      <c r="AC32" s="55"/>
      <c r="AD32" s="55"/>
      <c r="AE32" s="55"/>
      <c r="AF32" s="55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5"/>
      <c r="BH32" s="55"/>
      <c r="BI32" s="55"/>
      <c r="BJ32" s="55"/>
      <c r="BK32" s="55"/>
      <c r="BL32" s="55"/>
      <c r="BM32" s="55"/>
      <c r="BN32" s="55"/>
      <c r="BO32" s="55"/>
      <c r="BP32" s="55"/>
      <c r="BQ32" s="55"/>
      <c r="BR32" s="55"/>
      <c r="BS32" s="55"/>
      <c r="BT32" s="55"/>
      <c r="BU32" s="55"/>
      <c r="BV32" s="55"/>
      <c r="BW32" s="55"/>
      <c r="BX32" s="55"/>
      <c r="BY32" s="55"/>
      <c r="BZ32" s="55"/>
      <c r="CA32" s="55"/>
      <c r="CB32" s="55"/>
      <c r="CC32" s="55"/>
      <c r="CD32" s="55"/>
      <c r="CE32" s="55"/>
      <c r="CF32" s="55"/>
      <c r="CG32" s="55"/>
      <c r="CH32" s="55"/>
      <c r="CI32" s="55"/>
      <c r="CJ32" s="55"/>
      <c r="CK32" s="55"/>
      <c r="CL32" s="55"/>
      <c r="CM32" s="55"/>
      <c r="CN32" s="55"/>
      <c r="CO32" s="55"/>
      <c r="CP32" s="55"/>
      <c r="CQ32" s="55"/>
      <c r="CR32" s="55"/>
      <c r="CS32" s="55"/>
      <c r="CT32" s="55"/>
      <c r="CU32" s="55"/>
      <c r="CV32" s="55"/>
      <c r="CW32" s="55"/>
      <c r="CX32" s="55"/>
    </row>
    <row r="33" spans="1:102" ht="24.95" customHeight="1" x14ac:dyDescent="0.2">
      <c r="A33" s="53"/>
      <c r="B33" s="108" t="s">
        <v>28</v>
      </c>
      <c r="C33" s="108"/>
      <c r="D33" s="108"/>
      <c r="E33" s="108"/>
      <c r="F33" s="92">
        <f>SUM(F29,F31)</f>
        <v>0</v>
      </c>
      <c r="G33" s="89"/>
      <c r="H33" s="58"/>
      <c r="I33" s="58"/>
      <c r="J33" s="54"/>
      <c r="K33" s="54"/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  <c r="Y33" s="55"/>
      <c r="Z33" s="55"/>
      <c r="AA33" s="55"/>
      <c r="AB33" s="55"/>
      <c r="AC33" s="55"/>
      <c r="AD33" s="55"/>
      <c r="AE33" s="55"/>
      <c r="AF33" s="55"/>
      <c r="AG33" s="55"/>
      <c r="AH33" s="55"/>
      <c r="AI33" s="55"/>
      <c r="AJ33" s="55"/>
      <c r="AK33" s="55"/>
      <c r="AL33" s="55"/>
      <c r="AM33" s="55"/>
      <c r="AN33" s="55"/>
      <c r="AO33" s="55"/>
      <c r="AP33" s="55"/>
      <c r="AQ33" s="55"/>
      <c r="AR33" s="55"/>
      <c r="AS33" s="55"/>
      <c r="AT33" s="55"/>
      <c r="AU33" s="55"/>
      <c r="AV33" s="55"/>
      <c r="AW33" s="55"/>
      <c r="AX33" s="55"/>
      <c r="AY33" s="55"/>
      <c r="AZ33" s="55"/>
      <c r="BA33" s="55"/>
      <c r="BB33" s="55"/>
      <c r="BC33" s="55"/>
      <c r="BD33" s="55"/>
      <c r="BE33" s="55"/>
      <c r="BF33" s="55"/>
      <c r="BG33" s="55"/>
      <c r="BH33" s="55"/>
      <c r="BI33" s="55"/>
      <c r="BJ33" s="55"/>
      <c r="BK33" s="55"/>
      <c r="BL33" s="55"/>
      <c r="BM33" s="55"/>
      <c r="BN33" s="55"/>
      <c r="BO33" s="55"/>
      <c r="BP33" s="55"/>
      <c r="BQ33" s="55"/>
      <c r="BR33" s="55"/>
      <c r="BS33" s="55"/>
      <c r="BT33" s="55"/>
      <c r="BU33" s="55"/>
      <c r="BV33" s="55"/>
      <c r="BW33" s="55"/>
      <c r="BX33" s="55"/>
      <c r="BY33" s="55"/>
      <c r="BZ33" s="55"/>
      <c r="CA33" s="55"/>
      <c r="CB33" s="55"/>
      <c r="CC33" s="55"/>
      <c r="CD33" s="55"/>
      <c r="CE33" s="55"/>
      <c r="CF33" s="55"/>
      <c r="CG33" s="55"/>
      <c r="CH33" s="55"/>
      <c r="CI33" s="55"/>
      <c r="CJ33" s="55"/>
      <c r="CK33" s="55"/>
      <c r="CL33" s="55"/>
      <c r="CM33" s="55"/>
      <c r="CN33" s="55"/>
      <c r="CO33" s="55"/>
      <c r="CP33" s="55"/>
      <c r="CQ33" s="55"/>
      <c r="CR33" s="55"/>
      <c r="CS33" s="55"/>
      <c r="CT33" s="55"/>
      <c r="CU33" s="55"/>
      <c r="CV33" s="55"/>
      <c r="CW33" s="55"/>
      <c r="CX33" s="55"/>
    </row>
    <row r="34" spans="1:102" ht="24.95" customHeight="1" x14ac:dyDescent="0.2">
      <c r="A34" s="53"/>
      <c r="B34" s="58"/>
      <c r="C34" s="58"/>
      <c r="D34" s="58"/>
      <c r="E34" s="58"/>
      <c r="F34" s="58"/>
      <c r="G34" s="89"/>
      <c r="H34" s="58"/>
      <c r="I34" s="58"/>
      <c r="J34" s="54"/>
      <c r="K34" s="54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5"/>
      <c r="AR34" s="55"/>
      <c r="AS34" s="55"/>
      <c r="AT34" s="55"/>
      <c r="AU34" s="55"/>
      <c r="AV34" s="55"/>
      <c r="AW34" s="55"/>
      <c r="AX34" s="55"/>
      <c r="AY34" s="55"/>
      <c r="AZ34" s="55"/>
      <c r="BA34" s="55"/>
      <c r="BB34" s="55"/>
      <c r="BC34" s="55"/>
      <c r="BD34" s="55"/>
      <c r="BE34" s="55"/>
      <c r="BF34" s="55"/>
      <c r="BG34" s="55"/>
      <c r="BH34" s="55"/>
      <c r="BI34" s="55"/>
      <c r="BJ34" s="55"/>
      <c r="BK34" s="55"/>
      <c r="BL34" s="55"/>
      <c r="BM34" s="55"/>
      <c r="BN34" s="55"/>
      <c r="BO34" s="55"/>
      <c r="BP34" s="55"/>
      <c r="BQ34" s="55"/>
      <c r="BR34" s="55"/>
      <c r="BS34" s="55"/>
      <c r="BT34" s="55"/>
      <c r="BU34" s="55"/>
      <c r="BV34" s="55"/>
      <c r="BW34" s="55"/>
      <c r="BX34" s="55"/>
      <c r="BY34" s="55"/>
      <c r="BZ34" s="55"/>
      <c r="CA34" s="55"/>
      <c r="CB34" s="55"/>
      <c r="CC34" s="55"/>
      <c r="CD34" s="55"/>
      <c r="CE34" s="55"/>
      <c r="CF34" s="55"/>
      <c r="CG34" s="55"/>
      <c r="CH34" s="55"/>
      <c r="CI34" s="55"/>
      <c r="CJ34" s="55"/>
      <c r="CK34" s="55"/>
      <c r="CL34" s="55"/>
      <c r="CM34" s="55"/>
      <c r="CN34" s="55"/>
      <c r="CO34" s="55"/>
      <c r="CP34" s="55"/>
      <c r="CQ34" s="55"/>
      <c r="CR34" s="55"/>
      <c r="CS34" s="55"/>
      <c r="CT34" s="55"/>
      <c r="CU34" s="55"/>
      <c r="CV34" s="55"/>
      <c r="CW34" s="55"/>
      <c r="CX34" s="55"/>
    </row>
    <row r="38" spans="1:102" ht="26.25" customHeight="1" x14ac:dyDescent="0.2">
      <c r="B38" s="54" t="s">
        <v>75</v>
      </c>
    </row>
  </sheetData>
  <sheetProtection password="F230" sheet="1" objects="1" scenarios="1"/>
  <mergeCells count="8">
    <mergeCell ref="B29:E29"/>
    <mergeCell ref="B31:E31"/>
    <mergeCell ref="B33:E33"/>
    <mergeCell ref="B23:E23"/>
    <mergeCell ref="B24:E24"/>
    <mergeCell ref="B25:E25"/>
    <mergeCell ref="B26:E26"/>
    <mergeCell ref="B27:E27"/>
  </mergeCells>
  <pageMargins left="0.39370078740157483" right="0.31496062992125984" top="0.39370078740157483" bottom="0.39370078740157483" header="0.51181102362204722" footer="0.51181102362204722"/>
  <pageSetup paperSize="9" scale="52" firstPageNumber="0" fitToHeight="0" orientation="portrait" horizontalDpi="4294967294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G62"/>
  <sheetViews>
    <sheetView view="pageBreakPreview" zoomScale="80" zoomScaleNormal="75" zoomScaleSheetLayoutView="80" workbookViewId="0">
      <selection activeCell="B13" sqref="B13:C13"/>
    </sheetView>
  </sheetViews>
  <sheetFormatPr defaultRowHeight="14.25" x14ac:dyDescent="0.2"/>
  <cols>
    <col min="1" max="1" width="15.7109375" style="3" customWidth="1"/>
    <col min="2" max="2" width="55.7109375" style="1" customWidth="1"/>
    <col min="3" max="3" width="70.7109375" style="1" customWidth="1"/>
    <col min="4" max="4" width="13.7109375" style="5" customWidth="1"/>
    <col min="5" max="5" width="13.7109375" style="3" customWidth="1"/>
    <col min="6" max="6" width="16.7109375" style="4" customWidth="1"/>
    <col min="7" max="7" width="21.7109375" style="16" customWidth="1"/>
    <col min="8" max="8" width="73.140625" style="12" customWidth="1"/>
    <col min="9" max="11" width="9.140625" style="12"/>
    <col min="12" max="104" width="9.140625" style="18"/>
    <col min="105" max="16384" width="9.140625" style="2"/>
  </cols>
  <sheetData>
    <row r="1" spans="1:105" ht="24.95" customHeight="1" x14ac:dyDescent="0.2">
      <c r="A1" s="22"/>
      <c r="B1" s="22"/>
      <c r="C1" s="22"/>
      <c r="D1" s="22"/>
      <c r="E1" s="22"/>
      <c r="F1" s="22"/>
      <c r="G1" s="23"/>
      <c r="H1" s="1"/>
      <c r="I1" s="1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</row>
    <row r="2" spans="1:105" ht="24.95" customHeight="1" x14ac:dyDescent="0.25">
      <c r="A2" s="22"/>
      <c r="B2" s="24" t="s">
        <v>21</v>
      </c>
      <c r="C2" s="136" t="s">
        <v>77</v>
      </c>
      <c r="D2" s="136"/>
      <c r="E2" s="136"/>
      <c r="F2" s="136"/>
      <c r="G2" s="26"/>
      <c r="H2" s="25"/>
      <c r="I2" s="25"/>
      <c r="J2" s="1"/>
      <c r="K2" s="1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</row>
    <row r="3" spans="1:105" ht="24.95" customHeight="1" x14ac:dyDescent="0.25">
      <c r="A3" s="22"/>
      <c r="B3" s="46" t="s">
        <v>38</v>
      </c>
      <c r="C3" s="11" t="s">
        <v>63</v>
      </c>
      <c r="D3" s="22"/>
      <c r="E3" s="22"/>
      <c r="F3" s="22"/>
      <c r="G3" s="23"/>
      <c r="H3" s="1"/>
      <c r="I3" s="1"/>
      <c r="J3" s="1"/>
      <c r="K3" s="1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</row>
    <row r="4" spans="1:105" ht="24.95" customHeight="1" x14ac:dyDescent="0.2">
      <c r="A4" s="22"/>
      <c r="B4" s="2"/>
      <c r="C4" s="25"/>
      <c r="D4" s="25"/>
      <c r="E4" s="25"/>
      <c r="F4" s="25"/>
      <c r="G4" s="26"/>
      <c r="H4" s="25"/>
      <c r="I4" s="25"/>
      <c r="J4" s="1"/>
      <c r="K4" s="1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</row>
    <row r="5" spans="1:105" s="45" customFormat="1" ht="36" customHeight="1" x14ac:dyDescent="0.2">
      <c r="A5" s="43"/>
      <c r="B5" s="130" t="s">
        <v>49</v>
      </c>
      <c r="C5" s="130"/>
      <c r="D5" s="130"/>
      <c r="E5" s="130"/>
      <c r="F5" s="130"/>
      <c r="G5" s="131"/>
      <c r="H5" s="19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20"/>
      <c r="AS5" s="20"/>
      <c r="AT5" s="20"/>
      <c r="AU5" s="20"/>
      <c r="AV5" s="20"/>
      <c r="AW5" s="20"/>
      <c r="AX5" s="20"/>
      <c r="AY5" s="20"/>
      <c r="AZ5" s="20"/>
      <c r="BA5" s="20"/>
      <c r="BB5" s="20"/>
      <c r="BC5" s="20"/>
      <c r="BD5" s="20"/>
      <c r="BE5" s="20"/>
      <c r="BF5" s="20"/>
      <c r="BG5" s="20"/>
      <c r="BH5" s="20"/>
      <c r="BI5" s="20"/>
      <c r="BJ5" s="20"/>
      <c r="BK5" s="20"/>
      <c r="BL5" s="20"/>
      <c r="BM5" s="20"/>
      <c r="BN5" s="20"/>
      <c r="BO5" s="20"/>
      <c r="BP5" s="20"/>
      <c r="BQ5" s="20"/>
      <c r="BR5" s="20"/>
      <c r="BS5" s="20"/>
      <c r="BT5" s="20"/>
      <c r="BU5" s="20"/>
      <c r="BV5" s="20"/>
      <c r="BW5" s="20"/>
      <c r="BX5" s="20"/>
      <c r="BY5" s="20"/>
      <c r="BZ5" s="20"/>
      <c r="CA5" s="20"/>
      <c r="CB5" s="20"/>
      <c r="CC5" s="20"/>
      <c r="CD5" s="20"/>
      <c r="CE5" s="20"/>
      <c r="CF5" s="20"/>
      <c r="CG5" s="20"/>
      <c r="CH5" s="20"/>
      <c r="CI5" s="20"/>
      <c r="CJ5" s="20"/>
      <c r="CK5" s="20"/>
      <c r="CL5" s="20"/>
      <c r="CM5" s="20"/>
      <c r="CN5" s="20"/>
      <c r="CO5" s="20"/>
      <c r="CP5" s="20"/>
      <c r="CQ5" s="20"/>
      <c r="CR5" s="20"/>
      <c r="CS5" s="20"/>
      <c r="CT5" s="20"/>
      <c r="CU5" s="20"/>
      <c r="CV5" s="20"/>
      <c r="CW5" s="20"/>
      <c r="CX5" s="20"/>
      <c r="CY5" s="20"/>
      <c r="CZ5" s="20"/>
      <c r="DA5" s="44"/>
    </row>
    <row r="6" spans="1:105" ht="35.1" customHeight="1" x14ac:dyDescent="0.2">
      <c r="A6" s="120"/>
      <c r="B6" s="113" t="s">
        <v>37</v>
      </c>
      <c r="C6" s="114"/>
      <c r="D6" s="117" t="s">
        <v>11</v>
      </c>
      <c r="E6" s="122" t="s">
        <v>7</v>
      </c>
      <c r="F6" s="124" t="s">
        <v>0</v>
      </c>
      <c r="G6" s="121" t="s">
        <v>8</v>
      </c>
    </row>
    <row r="7" spans="1:105" ht="11.25" customHeight="1" x14ac:dyDescent="0.2">
      <c r="A7" s="120"/>
      <c r="B7" s="115"/>
      <c r="C7" s="116"/>
      <c r="D7" s="117"/>
      <c r="E7" s="123"/>
      <c r="F7" s="124"/>
      <c r="G7" s="121"/>
    </row>
    <row r="8" spans="1:105" s="7" customFormat="1" ht="24.95" customHeight="1" x14ac:dyDescent="0.2">
      <c r="A8" s="6" t="s">
        <v>39</v>
      </c>
      <c r="B8" s="112" t="s">
        <v>40</v>
      </c>
      <c r="C8" s="112"/>
      <c r="D8" s="27" t="s">
        <v>3</v>
      </c>
      <c r="E8" s="29">
        <f>418*0.24</f>
        <v>100.32</v>
      </c>
      <c r="F8" s="98"/>
      <c r="G8" s="33">
        <f t="shared" ref="G8:G26" si="0">E8*F8</f>
        <v>0</v>
      </c>
      <c r="H8" s="8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17"/>
    </row>
    <row r="9" spans="1:105" s="7" customFormat="1" ht="24.95" customHeight="1" x14ac:dyDescent="0.2">
      <c r="A9" s="6" t="s">
        <v>5</v>
      </c>
      <c r="B9" s="112" t="s">
        <v>13</v>
      </c>
      <c r="C9" s="112"/>
      <c r="D9" s="27" t="s">
        <v>4</v>
      </c>
      <c r="E9" s="32">
        <f>E8*1.8</f>
        <v>180.57599999999999</v>
      </c>
      <c r="F9" s="98"/>
      <c r="G9" s="33">
        <f t="shared" si="0"/>
        <v>0</v>
      </c>
      <c r="H9" s="8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17"/>
    </row>
    <row r="10" spans="1:105" s="7" customFormat="1" ht="24.95" customHeight="1" x14ac:dyDescent="0.2">
      <c r="A10" s="6" t="s">
        <v>5</v>
      </c>
      <c r="B10" s="112" t="s">
        <v>10</v>
      </c>
      <c r="C10" s="112"/>
      <c r="D10" s="27" t="s">
        <v>2</v>
      </c>
      <c r="E10" s="29">
        <v>418</v>
      </c>
      <c r="F10" s="98"/>
      <c r="G10" s="33">
        <f t="shared" si="0"/>
        <v>0</v>
      </c>
      <c r="H10" s="8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17"/>
    </row>
    <row r="11" spans="1:105" s="7" customFormat="1" ht="24.95" customHeight="1" x14ac:dyDescent="0.2">
      <c r="A11" s="28" t="s">
        <v>5</v>
      </c>
      <c r="B11" s="128" t="s">
        <v>14</v>
      </c>
      <c r="C11" s="128"/>
      <c r="D11" s="34" t="s">
        <v>15</v>
      </c>
      <c r="E11" s="28">
        <v>1</v>
      </c>
      <c r="F11" s="99"/>
      <c r="G11" s="42">
        <f t="shared" si="0"/>
        <v>0</v>
      </c>
      <c r="H11" s="8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17"/>
    </row>
    <row r="12" spans="1:105" s="7" customFormat="1" ht="31.5" customHeight="1" x14ac:dyDescent="0.2">
      <c r="A12" s="28" t="s">
        <v>30</v>
      </c>
      <c r="B12" s="129" t="s">
        <v>29</v>
      </c>
      <c r="C12" s="129"/>
      <c r="D12" s="34" t="s">
        <v>3</v>
      </c>
      <c r="E12" s="41">
        <f>0.1*E10</f>
        <v>41.800000000000004</v>
      </c>
      <c r="F12" s="99"/>
      <c r="G12" s="42">
        <f t="shared" si="0"/>
        <v>0</v>
      </c>
      <c r="H12" s="8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17"/>
    </row>
    <row r="13" spans="1:105" s="7" customFormat="1" ht="24.95" customHeight="1" x14ac:dyDescent="0.2">
      <c r="A13" s="28" t="s">
        <v>5</v>
      </c>
      <c r="B13" s="128" t="s">
        <v>32</v>
      </c>
      <c r="C13" s="128"/>
      <c r="D13" s="34" t="s">
        <v>3</v>
      </c>
      <c r="E13" s="41">
        <f>E12</f>
        <v>41.800000000000004</v>
      </c>
      <c r="F13" s="99"/>
      <c r="G13" s="42">
        <f t="shared" si="0"/>
        <v>0</v>
      </c>
      <c r="H13" s="8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17"/>
    </row>
    <row r="14" spans="1:105" s="7" customFormat="1" ht="24.95" customHeight="1" x14ac:dyDescent="0.2">
      <c r="A14" s="28" t="s">
        <v>6</v>
      </c>
      <c r="B14" s="128" t="s">
        <v>16</v>
      </c>
      <c r="C14" s="128"/>
      <c r="D14" s="34" t="s">
        <v>4</v>
      </c>
      <c r="E14" s="28">
        <f>E10*0.1*2</f>
        <v>83.600000000000009</v>
      </c>
      <c r="F14" s="99"/>
      <c r="G14" s="42">
        <f t="shared" si="0"/>
        <v>0</v>
      </c>
      <c r="H14" s="8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17"/>
    </row>
    <row r="15" spans="1:105" s="7" customFormat="1" ht="24.95" customHeight="1" x14ac:dyDescent="0.2">
      <c r="A15" s="29" t="s">
        <v>5</v>
      </c>
      <c r="B15" s="126" t="s">
        <v>17</v>
      </c>
      <c r="C15" s="126"/>
      <c r="D15" s="35" t="s">
        <v>15</v>
      </c>
      <c r="E15" s="29">
        <v>1</v>
      </c>
      <c r="F15" s="100"/>
      <c r="G15" s="33">
        <f t="shared" si="0"/>
        <v>0</v>
      </c>
      <c r="H15" s="8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17"/>
    </row>
    <row r="16" spans="1:105" s="7" customFormat="1" ht="32.25" customHeight="1" x14ac:dyDescent="0.2">
      <c r="A16" s="29" t="s">
        <v>30</v>
      </c>
      <c r="B16" s="127" t="s">
        <v>29</v>
      </c>
      <c r="C16" s="127"/>
      <c r="D16" s="35" t="s">
        <v>3</v>
      </c>
      <c r="E16" s="32">
        <f>0.1*E10</f>
        <v>41.800000000000004</v>
      </c>
      <c r="F16" s="100"/>
      <c r="G16" s="33">
        <f t="shared" si="0"/>
        <v>0</v>
      </c>
      <c r="H16" s="8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17"/>
    </row>
    <row r="17" spans="1:189" s="7" customFormat="1" ht="24.95" customHeight="1" x14ac:dyDescent="0.2">
      <c r="A17" s="29" t="s">
        <v>5</v>
      </c>
      <c r="B17" s="126" t="s">
        <v>33</v>
      </c>
      <c r="C17" s="126"/>
      <c r="D17" s="35" t="s">
        <v>3</v>
      </c>
      <c r="E17" s="29">
        <f>E16</f>
        <v>41.800000000000004</v>
      </c>
      <c r="F17" s="100"/>
      <c r="G17" s="33">
        <f t="shared" si="0"/>
        <v>0</v>
      </c>
      <c r="H17" s="8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  <c r="CX17" s="9"/>
      <c r="CY17" s="9"/>
      <c r="CZ17" s="9"/>
      <c r="DA17" s="17"/>
    </row>
    <row r="18" spans="1:189" s="7" customFormat="1" ht="24.95" customHeight="1" x14ac:dyDescent="0.2">
      <c r="A18" s="29" t="s">
        <v>6</v>
      </c>
      <c r="B18" s="126" t="s">
        <v>35</v>
      </c>
      <c r="C18" s="126"/>
      <c r="D18" s="35" t="s">
        <v>4</v>
      </c>
      <c r="E18" s="29">
        <f>0.1*E10*2</f>
        <v>83.600000000000009</v>
      </c>
      <c r="F18" s="100"/>
      <c r="G18" s="33">
        <f t="shared" si="0"/>
        <v>0</v>
      </c>
      <c r="H18" s="8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17"/>
    </row>
    <row r="19" spans="1:189" s="7" customFormat="1" ht="24.95" customHeight="1" x14ac:dyDescent="0.2">
      <c r="A19" s="28" t="s">
        <v>5</v>
      </c>
      <c r="B19" s="128" t="s">
        <v>18</v>
      </c>
      <c r="C19" s="128"/>
      <c r="D19" s="34" t="s">
        <v>15</v>
      </c>
      <c r="E19" s="28">
        <v>1</v>
      </c>
      <c r="F19" s="99"/>
      <c r="G19" s="42">
        <f t="shared" si="0"/>
        <v>0</v>
      </c>
      <c r="H19" s="8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  <c r="CX19" s="9"/>
      <c r="CY19" s="9"/>
      <c r="CZ19" s="9"/>
      <c r="DA19" s="17"/>
    </row>
    <row r="20" spans="1:189" s="7" customFormat="1" ht="31.5" customHeight="1" x14ac:dyDescent="0.2">
      <c r="A20" s="28" t="s">
        <v>30</v>
      </c>
      <c r="B20" s="129" t="s">
        <v>29</v>
      </c>
      <c r="C20" s="129"/>
      <c r="D20" s="34" t="s">
        <v>3</v>
      </c>
      <c r="E20" s="41">
        <f>0.04*E10</f>
        <v>16.72</v>
      </c>
      <c r="F20" s="99"/>
      <c r="G20" s="42">
        <f t="shared" si="0"/>
        <v>0</v>
      </c>
      <c r="H20" s="8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9"/>
      <c r="BZ20" s="9"/>
      <c r="CA20" s="9"/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  <c r="CX20" s="9"/>
      <c r="CY20" s="9"/>
      <c r="CZ20" s="9"/>
      <c r="DA20" s="17"/>
    </row>
    <row r="21" spans="1:189" s="7" customFormat="1" ht="24.95" customHeight="1" x14ac:dyDescent="0.2">
      <c r="A21" s="28" t="s">
        <v>5</v>
      </c>
      <c r="B21" s="128" t="s">
        <v>19</v>
      </c>
      <c r="C21" s="128"/>
      <c r="D21" s="34" t="s">
        <v>3</v>
      </c>
      <c r="E21" s="41">
        <f>E20</f>
        <v>16.72</v>
      </c>
      <c r="F21" s="99"/>
      <c r="G21" s="42">
        <f t="shared" si="0"/>
        <v>0</v>
      </c>
      <c r="H21" s="8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9"/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  <c r="CX21" s="9"/>
      <c r="CY21" s="9"/>
      <c r="CZ21" s="9"/>
      <c r="DA21" s="17"/>
    </row>
    <row r="22" spans="1:189" s="7" customFormat="1" ht="24.95" customHeight="1" x14ac:dyDescent="0.2">
      <c r="A22" s="28" t="s">
        <v>6</v>
      </c>
      <c r="B22" s="129" t="s">
        <v>20</v>
      </c>
      <c r="C22" s="129"/>
      <c r="D22" s="34" t="s">
        <v>4</v>
      </c>
      <c r="E22" s="41">
        <f>0.04*E10*2</f>
        <v>33.44</v>
      </c>
      <c r="F22" s="99"/>
      <c r="G22" s="42">
        <f t="shared" si="0"/>
        <v>0</v>
      </c>
      <c r="H22" s="8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17"/>
    </row>
    <row r="23" spans="1:189" s="7" customFormat="1" ht="24.95" customHeight="1" x14ac:dyDescent="0.2">
      <c r="A23" s="28" t="s">
        <v>5</v>
      </c>
      <c r="B23" s="135" t="s">
        <v>34</v>
      </c>
      <c r="C23" s="135"/>
      <c r="D23" s="28" t="s">
        <v>2</v>
      </c>
      <c r="E23" s="28">
        <f>E10*4</f>
        <v>1672</v>
      </c>
      <c r="F23" s="101"/>
      <c r="G23" s="42">
        <f t="shared" si="0"/>
        <v>0</v>
      </c>
      <c r="H23" s="8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17"/>
    </row>
    <row r="24" spans="1:189" s="7" customFormat="1" ht="24.95" customHeight="1" x14ac:dyDescent="0.2">
      <c r="A24" s="37" t="s">
        <v>36</v>
      </c>
      <c r="B24" s="118" t="s">
        <v>42</v>
      </c>
      <c r="C24" s="119"/>
      <c r="D24" s="38" t="s">
        <v>3</v>
      </c>
      <c r="E24" s="39">
        <v>17.7</v>
      </c>
      <c r="F24" s="102"/>
      <c r="G24" s="36">
        <f>F24*E24</f>
        <v>0</v>
      </c>
      <c r="H24" s="8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17"/>
    </row>
    <row r="25" spans="1:189" s="7" customFormat="1" ht="24.95" customHeight="1" x14ac:dyDescent="0.2">
      <c r="A25" s="29" t="s">
        <v>44</v>
      </c>
      <c r="B25" s="125" t="s">
        <v>43</v>
      </c>
      <c r="C25" s="125"/>
      <c r="D25" s="29" t="s">
        <v>9</v>
      </c>
      <c r="E25" s="29">
        <v>295</v>
      </c>
      <c r="F25" s="103"/>
      <c r="G25" s="33">
        <f t="shared" si="0"/>
        <v>0</v>
      </c>
      <c r="H25" s="8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17"/>
    </row>
    <row r="26" spans="1:189" s="7" customFormat="1" ht="24.95" customHeight="1" x14ac:dyDescent="0.2">
      <c r="A26" s="29" t="s">
        <v>5</v>
      </c>
      <c r="B26" s="125" t="s">
        <v>45</v>
      </c>
      <c r="C26" s="125"/>
      <c r="D26" s="29" t="s">
        <v>41</v>
      </c>
      <c r="E26" s="29">
        <v>80</v>
      </c>
      <c r="F26" s="103"/>
      <c r="G26" s="33">
        <f t="shared" si="0"/>
        <v>0</v>
      </c>
      <c r="H26" s="8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17"/>
    </row>
    <row r="27" spans="1:189" s="10" customFormat="1" ht="21.75" customHeight="1" x14ac:dyDescent="0.25">
      <c r="A27" s="40"/>
      <c r="B27" s="132" t="s">
        <v>46</v>
      </c>
      <c r="C27" s="132"/>
      <c r="D27" s="21"/>
      <c r="E27" s="21"/>
      <c r="F27" s="21"/>
      <c r="G27" s="15">
        <f>SUM(G8:G26)</f>
        <v>0</v>
      </c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  <c r="CY27" s="13"/>
      <c r="CZ27" s="13"/>
      <c r="DA27" s="13"/>
      <c r="DB27" s="13"/>
      <c r="DC27" s="13"/>
      <c r="DD27" s="13"/>
      <c r="DE27" s="13"/>
      <c r="DF27" s="13"/>
      <c r="DG27" s="13"/>
      <c r="DH27" s="13"/>
      <c r="DI27" s="13"/>
      <c r="DJ27" s="13"/>
      <c r="DK27" s="13"/>
      <c r="DL27" s="13"/>
      <c r="DM27" s="13"/>
      <c r="DN27" s="13"/>
      <c r="DO27" s="13"/>
      <c r="DP27" s="13"/>
      <c r="DQ27" s="13"/>
      <c r="DR27" s="13"/>
      <c r="DS27" s="13"/>
      <c r="DT27" s="13"/>
      <c r="DU27" s="13"/>
      <c r="DV27" s="13"/>
      <c r="DW27" s="13"/>
      <c r="DX27" s="13"/>
      <c r="DY27" s="13"/>
      <c r="DZ27" s="13"/>
      <c r="EA27" s="13"/>
      <c r="EB27" s="13"/>
      <c r="EC27" s="13"/>
      <c r="ED27" s="13"/>
      <c r="EE27" s="13"/>
      <c r="EF27" s="13"/>
      <c r="EG27" s="13"/>
      <c r="EH27" s="13"/>
      <c r="EI27" s="13"/>
      <c r="EJ27" s="13"/>
      <c r="EK27" s="13"/>
      <c r="EL27" s="13"/>
      <c r="EM27" s="13"/>
      <c r="EN27" s="13"/>
      <c r="EO27" s="13"/>
      <c r="EP27" s="13"/>
      <c r="EQ27" s="13"/>
      <c r="ER27" s="13"/>
      <c r="ES27" s="13"/>
      <c r="ET27" s="13"/>
      <c r="EU27" s="13"/>
      <c r="EV27" s="13"/>
      <c r="EW27" s="13"/>
      <c r="EX27" s="13"/>
      <c r="EY27" s="13"/>
      <c r="EZ27" s="13"/>
      <c r="FA27" s="13"/>
      <c r="FB27" s="13"/>
      <c r="FC27" s="13"/>
      <c r="FD27" s="13"/>
      <c r="FE27" s="13"/>
      <c r="FF27" s="13"/>
      <c r="FG27" s="13"/>
      <c r="FH27" s="13"/>
      <c r="FI27" s="13"/>
      <c r="FJ27" s="13"/>
      <c r="FK27" s="13"/>
      <c r="FL27" s="13"/>
      <c r="FM27" s="13"/>
      <c r="FN27" s="13"/>
      <c r="FO27" s="13"/>
      <c r="FP27" s="13"/>
      <c r="FQ27" s="13"/>
      <c r="FR27" s="13"/>
      <c r="FS27" s="13"/>
      <c r="FT27" s="13"/>
      <c r="FU27" s="13"/>
      <c r="FV27" s="13"/>
      <c r="FW27" s="13"/>
      <c r="FX27" s="13"/>
      <c r="FY27" s="13"/>
      <c r="FZ27" s="13"/>
      <c r="GA27" s="13"/>
      <c r="GB27" s="13"/>
      <c r="GC27" s="13"/>
      <c r="GD27" s="13"/>
      <c r="GE27" s="13"/>
      <c r="GF27" s="13"/>
      <c r="GG27" s="13"/>
    </row>
    <row r="28" spans="1:189" s="45" customFormat="1" ht="36" customHeight="1" x14ac:dyDescent="0.2">
      <c r="A28" s="43"/>
      <c r="B28" s="130" t="s">
        <v>50</v>
      </c>
      <c r="C28" s="130"/>
      <c r="D28" s="130"/>
      <c r="E28" s="130"/>
      <c r="F28" s="130"/>
      <c r="G28" s="131"/>
      <c r="H28" s="19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20"/>
      <c r="AY28" s="20"/>
      <c r="AZ28" s="20"/>
      <c r="BA28" s="20"/>
      <c r="BB28" s="20"/>
      <c r="BC28" s="20"/>
      <c r="BD28" s="20"/>
      <c r="BE28" s="20"/>
      <c r="BF28" s="20"/>
      <c r="BG28" s="20"/>
      <c r="BH28" s="20"/>
      <c r="BI28" s="20"/>
      <c r="BJ28" s="20"/>
      <c r="BK28" s="20"/>
      <c r="BL28" s="20"/>
      <c r="BM28" s="20"/>
      <c r="BN28" s="20"/>
      <c r="BO28" s="20"/>
      <c r="BP28" s="20"/>
      <c r="BQ28" s="20"/>
      <c r="BR28" s="20"/>
      <c r="BS28" s="20"/>
      <c r="BT28" s="20"/>
      <c r="BU28" s="20"/>
      <c r="BV28" s="20"/>
      <c r="BW28" s="20"/>
      <c r="BX28" s="20"/>
      <c r="BY28" s="20"/>
      <c r="BZ28" s="20"/>
      <c r="CA28" s="20"/>
      <c r="CB28" s="20"/>
      <c r="CC28" s="20"/>
      <c r="CD28" s="20"/>
      <c r="CE28" s="20"/>
      <c r="CF28" s="20"/>
      <c r="CG28" s="20"/>
      <c r="CH28" s="20"/>
      <c r="CI28" s="20"/>
      <c r="CJ28" s="20"/>
      <c r="CK28" s="20"/>
      <c r="CL28" s="20"/>
      <c r="CM28" s="20"/>
      <c r="CN28" s="20"/>
      <c r="CO28" s="20"/>
      <c r="CP28" s="20"/>
      <c r="CQ28" s="20"/>
      <c r="CR28" s="20"/>
      <c r="CS28" s="20"/>
      <c r="CT28" s="20"/>
      <c r="CU28" s="20"/>
      <c r="CV28" s="20"/>
      <c r="CW28" s="20"/>
      <c r="CX28" s="20"/>
      <c r="CY28" s="20"/>
      <c r="CZ28" s="20"/>
      <c r="DA28" s="44"/>
    </row>
    <row r="29" spans="1:189" ht="35.1" customHeight="1" x14ac:dyDescent="0.2">
      <c r="A29" s="120"/>
      <c r="B29" s="113" t="s">
        <v>37</v>
      </c>
      <c r="C29" s="114"/>
      <c r="D29" s="117" t="s">
        <v>11</v>
      </c>
      <c r="E29" s="122" t="s">
        <v>7</v>
      </c>
      <c r="F29" s="124" t="s">
        <v>0</v>
      </c>
      <c r="G29" s="121" t="s">
        <v>8</v>
      </c>
    </row>
    <row r="30" spans="1:189" ht="11.25" customHeight="1" x14ac:dyDescent="0.2">
      <c r="A30" s="120"/>
      <c r="B30" s="115"/>
      <c r="C30" s="116"/>
      <c r="D30" s="117"/>
      <c r="E30" s="123"/>
      <c r="F30" s="124"/>
      <c r="G30" s="121"/>
    </row>
    <row r="31" spans="1:189" s="7" customFormat="1" ht="24.95" customHeight="1" x14ac:dyDescent="0.2">
      <c r="A31" s="6" t="s">
        <v>39</v>
      </c>
      <c r="B31" s="112" t="s">
        <v>47</v>
      </c>
      <c r="C31" s="112"/>
      <c r="D31" s="27" t="s">
        <v>3</v>
      </c>
      <c r="E31" s="29">
        <f>135*0.24</f>
        <v>32.4</v>
      </c>
      <c r="F31" s="98"/>
      <c r="G31" s="33">
        <f t="shared" ref="G31:G48" si="1">E31*F31</f>
        <v>0</v>
      </c>
      <c r="H31" s="8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17"/>
    </row>
    <row r="32" spans="1:189" s="7" customFormat="1" ht="24.95" customHeight="1" x14ac:dyDescent="0.2">
      <c r="A32" s="6" t="s">
        <v>5</v>
      </c>
      <c r="B32" s="112" t="s">
        <v>13</v>
      </c>
      <c r="C32" s="112"/>
      <c r="D32" s="27" t="s">
        <v>4</v>
      </c>
      <c r="E32" s="32">
        <f>E31*1.8</f>
        <v>58.32</v>
      </c>
      <c r="F32" s="98"/>
      <c r="G32" s="33">
        <f t="shared" si="1"/>
        <v>0</v>
      </c>
      <c r="H32" s="8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17"/>
    </row>
    <row r="33" spans="1:105" s="7" customFormat="1" ht="24.95" customHeight="1" x14ac:dyDescent="0.2">
      <c r="A33" s="6" t="s">
        <v>5</v>
      </c>
      <c r="B33" s="112" t="s">
        <v>10</v>
      </c>
      <c r="C33" s="112"/>
      <c r="D33" s="27" t="s">
        <v>2</v>
      </c>
      <c r="E33" s="29">
        <v>135</v>
      </c>
      <c r="F33" s="98"/>
      <c r="G33" s="33">
        <f t="shared" si="1"/>
        <v>0</v>
      </c>
      <c r="H33" s="8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17"/>
    </row>
    <row r="34" spans="1:105" s="7" customFormat="1" ht="24.95" customHeight="1" x14ac:dyDescent="0.2">
      <c r="A34" s="28" t="s">
        <v>5</v>
      </c>
      <c r="B34" s="128" t="s">
        <v>14</v>
      </c>
      <c r="C34" s="128"/>
      <c r="D34" s="34" t="s">
        <v>15</v>
      </c>
      <c r="E34" s="28">
        <v>1</v>
      </c>
      <c r="F34" s="99"/>
      <c r="G34" s="42">
        <f t="shared" si="1"/>
        <v>0</v>
      </c>
      <c r="H34" s="8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17"/>
    </row>
    <row r="35" spans="1:105" s="7" customFormat="1" ht="34.5" customHeight="1" x14ac:dyDescent="0.2">
      <c r="A35" s="28" t="s">
        <v>30</v>
      </c>
      <c r="B35" s="129" t="s">
        <v>29</v>
      </c>
      <c r="C35" s="129"/>
      <c r="D35" s="34" t="s">
        <v>3</v>
      </c>
      <c r="E35" s="41">
        <f>0.1*E33</f>
        <v>13.5</v>
      </c>
      <c r="F35" s="99"/>
      <c r="G35" s="42">
        <f t="shared" si="1"/>
        <v>0</v>
      </c>
      <c r="H35" s="8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17"/>
    </row>
    <row r="36" spans="1:105" s="7" customFormat="1" ht="24.95" customHeight="1" x14ac:dyDescent="0.2">
      <c r="A36" s="28" t="s">
        <v>5</v>
      </c>
      <c r="B36" s="128" t="s">
        <v>32</v>
      </c>
      <c r="C36" s="128"/>
      <c r="D36" s="34" t="s">
        <v>3</v>
      </c>
      <c r="E36" s="41">
        <f>E35</f>
        <v>13.5</v>
      </c>
      <c r="F36" s="99"/>
      <c r="G36" s="42">
        <f t="shared" si="1"/>
        <v>0</v>
      </c>
      <c r="H36" s="8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17"/>
    </row>
    <row r="37" spans="1:105" s="7" customFormat="1" ht="24.95" customHeight="1" x14ac:dyDescent="0.2">
      <c r="A37" s="28" t="s">
        <v>6</v>
      </c>
      <c r="B37" s="128" t="s">
        <v>16</v>
      </c>
      <c r="C37" s="128"/>
      <c r="D37" s="34" t="s">
        <v>4</v>
      </c>
      <c r="E37" s="28">
        <f>E33*0.1*2</f>
        <v>27</v>
      </c>
      <c r="F37" s="99"/>
      <c r="G37" s="42">
        <f t="shared" si="1"/>
        <v>0</v>
      </c>
      <c r="H37" s="8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17"/>
    </row>
    <row r="38" spans="1:105" s="7" customFormat="1" ht="24.95" customHeight="1" x14ac:dyDescent="0.2">
      <c r="A38" s="29" t="s">
        <v>5</v>
      </c>
      <c r="B38" s="126" t="s">
        <v>17</v>
      </c>
      <c r="C38" s="126"/>
      <c r="D38" s="35" t="s">
        <v>15</v>
      </c>
      <c r="E38" s="29">
        <v>1</v>
      </c>
      <c r="F38" s="100"/>
      <c r="G38" s="33">
        <f t="shared" si="1"/>
        <v>0</v>
      </c>
      <c r="H38" s="8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17"/>
    </row>
    <row r="39" spans="1:105" s="7" customFormat="1" ht="33" customHeight="1" x14ac:dyDescent="0.2">
      <c r="A39" s="29" t="s">
        <v>30</v>
      </c>
      <c r="B39" s="127" t="s">
        <v>29</v>
      </c>
      <c r="C39" s="127"/>
      <c r="D39" s="35" t="s">
        <v>3</v>
      </c>
      <c r="E39" s="32">
        <f>0.1*E33</f>
        <v>13.5</v>
      </c>
      <c r="F39" s="100"/>
      <c r="G39" s="33">
        <f t="shared" si="1"/>
        <v>0</v>
      </c>
      <c r="H39" s="8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17"/>
    </row>
    <row r="40" spans="1:105" s="7" customFormat="1" ht="24.95" customHeight="1" x14ac:dyDescent="0.2">
      <c r="A40" s="29" t="s">
        <v>5</v>
      </c>
      <c r="B40" s="126" t="s">
        <v>33</v>
      </c>
      <c r="C40" s="126"/>
      <c r="D40" s="35" t="s">
        <v>3</v>
      </c>
      <c r="E40" s="29">
        <f>E39</f>
        <v>13.5</v>
      </c>
      <c r="F40" s="100"/>
      <c r="G40" s="33">
        <f t="shared" si="1"/>
        <v>0</v>
      </c>
      <c r="H40" s="8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17"/>
    </row>
    <row r="41" spans="1:105" s="7" customFormat="1" ht="24.95" customHeight="1" x14ac:dyDescent="0.2">
      <c r="A41" s="29" t="s">
        <v>6</v>
      </c>
      <c r="B41" s="126" t="s">
        <v>35</v>
      </c>
      <c r="C41" s="126"/>
      <c r="D41" s="35" t="s">
        <v>4</v>
      </c>
      <c r="E41" s="29">
        <f>0.1*E33*2</f>
        <v>27</v>
      </c>
      <c r="F41" s="100"/>
      <c r="G41" s="33">
        <f t="shared" si="1"/>
        <v>0</v>
      </c>
      <c r="H41" s="8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17"/>
    </row>
    <row r="42" spans="1:105" s="7" customFormat="1" ht="24.95" customHeight="1" x14ac:dyDescent="0.2">
      <c r="A42" s="28" t="s">
        <v>5</v>
      </c>
      <c r="B42" s="128" t="s">
        <v>18</v>
      </c>
      <c r="C42" s="128"/>
      <c r="D42" s="34" t="s">
        <v>15</v>
      </c>
      <c r="E42" s="28">
        <v>1</v>
      </c>
      <c r="F42" s="99"/>
      <c r="G42" s="42">
        <f t="shared" si="1"/>
        <v>0</v>
      </c>
      <c r="H42" s="8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17"/>
    </row>
    <row r="43" spans="1:105" s="7" customFormat="1" ht="29.25" customHeight="1" x14ac:dyDescent="0.2">
      <c r="A43" s="28" t="s">
        <v>30</v>
      </c>
      <c r="B43" s="129" t="s">
        <v>29</v>
      </c>
      <c r="C43" s="129"/>
      <c r="D43" s="34" t="s">
        <v>3</v>
      </c>
      <c r="E43" s="41">
        <f>0.04*E33</f>
        <v>5.4</v>
      </c>
      <c r="F43" s="99"/>
      <c r="G43" s="42">
        <f t="shared" si="1"/>
        <v>0</v>
      </c>
      <c r="H43" s="8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17"/>
    </row>
    <row r="44" spans="1:105" s="7" customFormat="1" ht="24.95" customHeight="1" x14ac:dyDescent="0.2">
      <c r="A44" s="28" t="s">
        <v>5</v>
      </c>
      <c r="B44" s="128" t="s">
        <v>19</v>
      </c>
      <c r="C44" s="128"/>
      <c r="D44" s="34" t="s">
        <v>3</v>
      </c>
      <c r="E44" s="41">
        <f>E43</f>
        <v>5.4</v>
      </c>
      <c r="F44" s="99"/>
      <c r="G44" s="42">
        <f t="shared" si="1"/>
        <v>0</v>
      </c>
      <c r="H44" s="8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17"/>
    </row>
    <row r="45" spans="1:105" s="7" customFormat="1" ht="24.95" customHeight="1" x14ac:dyDescent="0.2">
      <c r="A45" s="28" t="s">
        <v>6</v>
      </c>
      <c r="B45" s="129" t="s">
        <v>20</v>
      </c>
      <c r="C45" s="129"/>
      <c r="D45" s="34" t="s">
        <v>4</v>
      </c>
      <c r="E45" s="41">
        <f>0.04*E33*2</f>
        <v>10.8</v>
      </c>
      <c r="F45" s="99"/>
      <c r="G45" s="42">
        <f t="shared" si="1"/>
        <v>0</v>
      </c>
      <c r="H45" s="8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17"/>
    </row>
    <row r="46" spans="1:105" s="7" customFormat="1" ht="24.95" customHeight="1" x14ac:dyDescent="0.2">
      <c r="A46" s="28" t="s">
        <v>5</v>
      </c>
      <c r="B46" s="135" t="s">
        <v>34</v>
      </c>
      <c r="C46" s="135"/>
      <c r="D46" s="28" t="s">
        <v>2</v>
      </c>
      <c r="E46" s="28">
        <f>E33*4</f>
        <v>540</v>
      </c>
      <c r="F46" s="101"/>
      <c r="G46" s="42">
        <f t="shared" si="1"/>
        <v>0</v>
      </c>
      <c r="H46" s="8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17"/>
    </row>
    <row r="47" spans="1:105" s="7" customFormat="1" ht="24.95" customHeight="1" x14ac:dyDescent="0.2">
      <c r="A47" s="29" t="s">
        <v>5</v>
      </c>
      <c r="B47" s="125" t="s">
        <v>51</v>
      </c>
      <c r="C47" s="125"/>
      <c r="D47" s="29" t="s">
        <v>9</v>
      </c>
      <c r="E47" s="29">
        <v>48</v>
      </c>
      <c r="F47" s="103"/>
      <c r="G47" s="33">
        <f t="shared" si="1"/>
        <v>0</v>
      </c>
      <c r="H47" s="8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17"/>
    </row>
    <row r="48" spans="1:105" s="7" customFormat="1" ht="24.95" customHeight="1" x14ac:dyDescent="0.2">
      <c r="A48" s="29" t="s">
        <v>6</v>
      </c>
      <c r="B48" s="125" t="s">
        <v>52</v>
      </c>
      <c r="C48" s="125"/>
      <c r="D48" s="29" t="s">
        <v>9</v>
      </c>
      <c r="E48" s="29">
        <v>48</v>
      </c>
      <c r="F48" s="103"/>
      <c r="G48" s="33">
        <f t="shared" si="1"/>
        <v>0</v>
      </c>
      <c r="H48" s="8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17"/>
    </row>
    <row r="49" spans="1:189" s="10" customFormat="1" ht="24" customHeight="1" x14ac:dyDescent="0.25">
      <c r="A49" s="40"/>
      <c r="B49" s="132" t="s">
        <v>53</v>
      </c>
      <c r="C49" s="132"/>
      <c r="D49" s="21"/>
      <c r="E49" s="21"/>
      <c r="F49" s="21"/>
      <c r="G49" s="15">
        <f>SUM(G31:G48)</f>
        <v>0</v>
      </c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  <c r="DH49" s="13"/>
      <c r="DI49" s="13"/>
      <c r="DJ49" s="13"/>
      <c r="DK49" s="13"/>
      <c r="DL49" s="13"/>
      <c r="DM49" s="13"/>
      <c r="DN49" s="13"/>
      <c r="DO49" s="13"/>
      <c r="DP49" s="13"/>
      <c r="DQ49" s="13"/>
      <c r="DR49" s="13"/>
      <c r="DS49" s="13"/>
      <c r="DT49" s="13"/>
      <c r="DU49" s="13"/>
      <c r="DV49" s="13"/>
      <c r="DW49" s="13"/>
      <c r="DX49" s="13"/>
      <c r="DY49" s="13"/>
      <c r="DZ49" s="13"/>
      <c r="EA49" s="13"/>
      <c r="EB49" s="13"/>
      <c r="EC49" s="13"/>
      <c r="ED49" s="13"/>
      <c r="EE49" s="13"/>
      <c r="EF49" s="13"/>
      <c r="EG49" s="13"/>
      <c r="EH49" s="13"/>
      <c r="EI49" s="13"/>
      <c r="EJ49" s="13"/>
      <c r="EK49" s="13"/>
      <c r="EL49" s="13"/>
      <c r="EM49" s="13"/>
      <c r="EN49" s="13"/>
      <c r="EO49" s="13"/>
      <c r="EP49" s="13"/>
      <c r="EQ49" s="13"/>
      <c r="ER49" s="13"/>
      <c r="ES49" s="13"/>
      <c r="ET49" s="13"/>
      <c r="EU49" s="13"/>
      <c r="EV49" s="13"/>
      <c r="EW49" s="13"/>
      <c r="EX49" s="13"/>
      <c r="EY49" s="13"/>
      <c r="EZ49" s="13"/>
      <c r="FA49" s="13"/>
      <c r="FB49" s="13"/>
      <c r="FC49" s="13"/>
      <c r="FD49" s="13"/>
      <c r="FE49" s="13"/>
      <c r="FF49" s="13"/>
      <c r="FG49" s="13"/>
      <c r="FH49" s="13"/>
      <c r="FI49" s="13"/>
      <c r="FJ49" s="13"/>
      <c r="FK49" s="13"/>
      <c r="FL49" s="13"/>
      <c r="FM49" s="13"/>
      <c r="FN49" s="13"/>
      <c r="FO49" s="13"/>
      <c r="FP49" s="13"/>
      <c r="FQ49" s="13"/>
      <c r="FR49" s="13"/>
      <c r="FS49" s="13"/>
      <c r="FT49" s="13"/>
      <c r="FU49" s="13"/>
      <c r="FV49" s="13"/>
      <c r="FW49" s="13"/>
      <c r="FX49" s="13"/>
      <c r="FY49" s="13"/>
      <c r="FZ49" s="13"/>
      <c r="GA49" s="13"/>
      <c r="GB49" s="13"/>
      <c r="GC49" s="13"/>
      <c r="GD49" s="13"/>
      <c r="GE49" s="13"/>
      <c r="GF49" s="13"/>
      <c r="GG49" s="13"/>
    </row>
    <row r="50" spans="1:189" s="45" customFormat="1" ht="36" customHeight="1" x14ac:dyDescent="0.2">
      <c r="A50" s="43"/>
      <c r="B50" s="130" t="s">
        <v>57</v>
      </c>
      <c r="C50" s="130"/>
      <c r="D50" s="130"/>
      <c r="E50" s="130"/>
      <c r="F50" s="130"/>
      <c r="G50" s="131"/>
      <c r="H50" s="19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20"/>
      <c r="CG50" s="20"/>
      <c r="CH50" s="20"/>
      <c r="CI50" s="20"/>
      <c r="CJ50" s="20"/>
      <c r="CK50" s="20"/>
      <c r="CL50" s="20"/>
      <c r="CM50" s="20"/>
      <c r="CN50" s="20"/>
      <c r="CO50" s="20"/>
      <c r="CP50" s="20"/>
      <c r="CQ50" s="20"/>
      <c r="CR50" s="20"/>
      <c r="CS50" s="20"/>
      <c r="CT50" s="20"/>
      <c r="CU50" s="20"/>
      <c r="CV50" s="20"/>
      <c r="CW50" s="20"/>
      <c r="CX50" s="20"/>
      <c r="CY50" s="20"/>
      <c r="CZ50" s="20"/>
      <c r="DA50" s="44"/>
    </row>
    <row r="51" spans="1:189" s="7" customFormat="1" ht="24.95" customHeight="1" x14ac:dyDescent="0.2">
      <c r="A51" s="37" t="s">
        <v>36</v>
      </c>
      <c r="B51" s="118" t="s">
        <v>61</v>
      </c>
      <c r="C51" s="119"/>
      <c r="D51" s="38" t="s">
        <v>3</v>
      </c>
      <c r="E51" s="39">
        <v>2.2999999999999998</v>
      </c>
      <c r="F51" s="102"/>
      <c r="G51" s="36">
        <f>F51*E51</f>
        <v>0</v>
      </c>
      <c r="H51" s="8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9"/>
      <c r="CB51" s="9"/>
      <c r="CC51" s="9"/>
      <c r="CD51" s="9"/>
      <c r="CE51" s="9"/>
      <c r="CF51" s="9"/>
      <c r="CG51" s="9"/>
      <c r="CH51" s="9"/>
      <c r="CI51" s="9"/>
      <c r="CJ51" s="9"/>
      <c r="CK51" s="9"/>
      <c r="CL51" s="9"/>
      <c r="CM51" s="9"/>
      <c r="CN51" s="9"/>
      <c r="CO51" s="9"/>
      <c r="CP51" s="9"/>
      <c r="CQ51" s="9"/>
      <c r="CR51" s="9"/>
      <c r="CS51" s="9"/>
      <c r="CT51" s="9"/>
      <c r="CU51" s="9"/>
      <c r="CV51" s="9"/>
      <c r="CW51" s="9"/>
      <c r="CX51" s="9"/>
      <c r="CY51" s="9"/>
      <c r="CZ51" s="9"/>
      <c r="DA51" s="17"/>
    </row>
    <row r="52" spans="1:189" s="7" customFormat="1" ht="24.95" customHeight="1" x14ac:dyDescent="0.2">
      <c r="A52" s="37" t="s">
        <v>59</v>
      </c>
      <c r="B52" s="134" t="s">
        <v>58</v>
      </c>
      <c r="C52" s="134"/>
      <c r="D52" s="38" t="s">
        <v>9</v>
      </c>
      <c r="E52" s="39">
        <v>58</v>
      </c>
      <c r="F52" s="102"/>
      <c r="G52" s="36">
        <f t="shared" ref="G52:G53" si="2">F52*E52</f>
        <v>0</v>
      </c>
      <c r="H52" s="8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9"/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  <c r="CX52" s="9"/>
      <c r="CY52" s="9"/>
      <c r="CZ52" s="9"/>
      <c r="DA52" s="17"/>
    </row>
    <row r="53" spans="1:189" s="7" customFormat="1" ht="24.95" customHeight="1" x14ac:dyDescent="0.2">
      <c r="A53" s="38" t="s">
        <v>6</v>
      </c>
      <c r="B53" s="134" t="s">
        <v>60</v>
      </c>
      <c r="C53" s="134"/>
      <c r="D53" s="38" t="s">
        <v>1</v>
      </c>
      <c r="E53" s="39">
        <f>E52*2</f>
        <v>116</v>
      </c>
      <c r="F53" s="104"/>
      <c r="G53" s="36">
        <f t="shared" si="2"/>
        <v>0</v>
      </c>
      <c r="H53" s="8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9"/>
      <c r="BZ53" s="9"/>
      <c r="CA53" s="9"/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  <c r="CX53" s="9"/>
      <c r="CY53" s="9"/>
      <c r="CZ53" s="9"/>
      <c r="DA53" s="17"/>
    </row>
    <row r="54" spans="1:189" s="10" customFormat="1" ht="24" customHeight="1" x14ac:dyDescent="0.25">
      <c r="A54" s="40"/>
      <c r="B54" s="132" t="s">
        <v>62</v>
      </c>
      <c r="C54" s="132"/>
      <c r="D54" s="21"/>
      <c r="E54" s="21"/>
      <c r="F54" s="21"/>
      <c r="G54" s="15">
        <f>SUM(G51:G53)</f>
        <v>0</v>
      </c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  <c r="DH54" s="13"/>
      <c r="DI54" s="13"/>
      <c r="DJ54" s="13"/>
      <c r="DK54" s="13"/>
      <c r="DL54" s="13"/>
      <c r="DM54" s="13"/>
      <c r="DN54" s="13"/>
      <c r="DO54" s="13"/>
      <c r="DP54" s="13"/>
      <c r="DQ54" s="13"/>
      <c r="DR54" s="13"/>
      <c r="DS54" s="13"/>
      <c r="DT54" s="13"/>
      <c r="DU54" s="13"/>
      <c r="DV54" s="13"/>
      <c r="DW54" s="13"/>
      <c r="DX54" s="13"/>
      <c r="DY54" s="13"/>
      <c r="DZ54" s="13"/>
      <c r="EA54" s="13"/>
      <c r="EB54" s="13"/>
      <c r="EC54" s="13"/>
      <c r="ED54" s="13"/>
      <c r="EE54" s="13"/>
      <c r="EF54" s="13"/>
      <c r="EG54" s="13"/>
      <c r="EH54" s="13"/>
      <c r="EI54" s="13"/>
      <c r="EJ54" s="13"/>
      <c r="EK54" s="13"/>
      <c r="EL54" s="13"/>
      <c r="EM54" s="13"/>
      <c r="EN54" s="13"/>
      <c r="EO54" s="13"/>
      <c r="EP54" s="13"/>
      <c r="EQ54" s="13"/>
      <c r="ER54" s="13"/>
      <c r="ES54" s="13"/>
      <c r="ET54" s="13"/>
      <c r="EU54" s="13"/>
      <c r="EV54" s="13"/>
      <c r="EW54" s="13"/>
      <c r="EX54" s="13"/>
      <c r="EY54" s="13"/>
      <c r="EZ54" s="13"/>
      <c r="FA54" s="13"/>
      <c r="FB54" s="13"/>
      <c r="FC54" s="13"/>
      <c r="FD54" s="13"/>
      <c r="FE54" s="13"/>
      <c r="FF54" s="13"/>
      <c r="FG54" s="13"/>
      <c r="FH54" s="13"/>
      <c r="FI54" s="13"/>
      <c r="FJ54" s="13"/>
      <c r="FK54" s="13"/>
      <c r="FL54" s="13"/>
      <c r="FM54" s="13"/>
      <c r="FN54" s="13"/>
      <c r="FO54" s="13"/>
      <c r="FP54" s="13"/>
      <c r="FQ54" s="13"/>
      <c r="FR54" s="13"/>
      <c r="FS54" s="13"/>
      <c r="FT54" s="13"/>
      <c r="FU54" s="13"/>
      <c r="FV54" s="13"/>
      <c r="FW54" s="13"/>
      <c r="FX54" s="13"/>
      <c r="FY54" s="13"/>
      <c r="FZ54" s="13"/>
      <c r="GA54" s="13"/>
      <c r="GB54" s="13"/>
      <c r="GC54" s="13"/>
      <c r="GD54" s="13"/>
      <c r="GE54" s="13"/>
      <c r="GF54" s="13"/>
      <c r="GG54" s="13"/>
    </row>
    <row r="55" spans="1:189" s="45" customFormat="1" ht="36" customHeight="1" x14ac:dyDescent="0.2">
      <c r="A55" s="43"/>
      <c r="B55" s="130" t="s">
        <v>56</v>
      </c>
      <c r="C55" s="130"/>
      <c r="D55" s="130"/>
      <c r="E55" s="130"/>
      <c r="F55" s="130"/>
      <c r="G55" s="131"/>
      <c r="H55" s="19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  <c r="AV55" s="20"/>
      <c r="AW55" s="20"/>
      <c r="AX55" s="20"/>
      <c r="AY55" s="20"/>
      <c r="AZ55" s="20"/>
      <c r="BA55" s="20"/>
      <c r="BB55" s="20"/>
      <c r="BC55" s="20"/>
      <c r="BD55" s="20"/>
      <c r="BE55" s="20"/>
      <c r="BF55" s="20"/>
      <c r="BG55" s="20"/>
      <c r="BH55" s="20"/>
      <c r="BI55" s="20"/>
      <c r="BJ55" s="20"/>
      <c r="BK55" s="20"/>
      <c r="BL55" s="20"/>
      <c r="BM55" s="20"/>
      <c r="BN55" s="20"/>
      <c r="BO55" s="20"/>
      <c r="BP55" s="20"/>
      <c r="BQ55" s="20"/>
      <c r="BR55" s="20"/>
      <c r="BS55" s="20"/>
      <c r="BT55" s="20"/>
      <c r="BU55" s="20"/>
      <c r="BV55" s="20"/>
      <c r="BW55" s="20"/>
      <c r="BX55" s="20"/>
      <c r="BY55" s="20"/>
      <c r="BZ55" s="20"/>
      <c r="CA55" s="20"/>
      <c r="CB55" s="20"/>
      <c r="CC55" s="20"/>
      <c r="CD55" s="20"/>
      <c r="CE55" s="20"/>
      <c r="CF55" s="20"/>
      <c r="CG55" s="20"/>
      <c r="CH55" s="20"/>
      <c r="CI55" s="20"/>
      <c r="CJ55" s="20"/>
      <c r="CK55" s="20"/>
      <c r="CL55" s="20"/>
      <c r="CM55" s="20"/>
      <c r="CN55" s="20"/>
      <c r="CO55" s="20"/>
      <c r="CP55" s="20"/>
      <c r="CQ55" s="20"/>
      <c r="CR55" s="20"/>
      <c r="CS55" s="20"/>
      <c r="CT55" s="20"/>
      <c r="CU55" s="20"/>
      <c r="CV55" s="20"/>
      <c r="CW55" s="20"/>
      <c r="CX55" s="20"/>
      <c r="CY55" s="20"/>
      <c r="CZ55" s="20"/>
      <c r="DA55" s="44"/>
    </row>
    <row r="56" spans="1:189" ht="35.1" customHeight="1" x14ac:dyDescent="0.2">
      <c r="A56" s="120"/>
      <c r="B56" s="113" t="s">
        <v>37</v>
      </c>
      <c r="C56" s="114"/>
      <c r="D56" s="117" t="s">
        <v>11</v>
      </c>
      <c r="E56" s="122" t="s">
        <v>7</v>
      </c>
      <c r="F56" s="124" t="s">
        <v>0</v>
      </c>
      <c r="G56" s="121" t="s">
        <v>8</v>
      </c>
    </row>
    <row r="57" spans="1:189" ht="11.25" customHeight="1" x14ac:dyDescent="0.2">
      <c r="A57" s="120"/>
      <c r="B57" s="115"/>
      <c r="C57" s="116"/>
      <c r="D57" s="117"/>
      <c r="E57" s="123"/>
      <c r="F57" s="124"/>
      <c r="G57" s="121"/>
    </row>
    <row r="58" spans="1:189" s="9" customFormat="1" ht="24.95" customHeight="1" x14ac:dyDescent="0.2">
      <c r="A58" s="31" t="s">
        <v>6</v>
      </c>
      <c r="B58" s="133" t="s">
        <v>55</v>
      </c>
      <c r="C58" s="133"/>
      <c r="D58" s="29" t="s">
        <v>1</v>
      </c>
      <c r="E58" s="29">
        <v>12</v>
      </c>
      <c r="F58" s="105"/>
      <c r="G58" s="30">
        <f>E58*F58</f>
        <v>0</v>
      </c>
    </row>
    <row r="59" spans="1:189" s="9" customFormat="1" ht="30" customHeight="1" x14ac:dyDescent="0.2">
      <c r="A59" s="14" t="s">
        <v>5</v>
      </c>
      <c r="B59" s="133" t="s">
        <v>31</v>
      </c>
      <c r="C59" s="133"/>
      <c r="D59" s="29" t="s">
        <v>1</v>
      </c>
      <c r="E59" s="29">
        <v>12</v>
      </c>
      <c r="F59" s="105"/>
      <c r="G59" s="30">
        <f>E59*F59</f>
        <v>0</v>
      </c>
    </row>
    <row r="60" spans="1:189" s="9" customFormat="1" ht="24.95" customHeight="1" x14ac:dyDescent="0.2">
      <c r="A60" s="14"/>
      <c r="B60" s="132" t="s">
        <v>54</v>
      </c>
      <c r="C60" s="132"/>
      <c r="D60" s="21"/>
      <c r="E60" s="21"/>
      <c r="F60" s="21"/>
      <c r="G60" s="15">
        <f>SUM(G58:G59)</f>
        <v>0</v>
      </c>
    </row>
    <row r="61" spans="1:189" s="9" customFormat="1" ht="24.95" customHeight="1" x14ac:dyDescent="0.2">
      <c r="A61" s="47"/>
      <c r="B61" s="48"/>
      <c r="C61" s="48"/>
      <c r="D61" s="49"/>
      <c r="E61" s="49"/>
      <c r="F61" s="49"/>
      <c r="G61" s="50"/>
    </row>
    <row r="62" spans="1:189" ht="27.75" customHeight="1" x14ac:dyDescent="0.2">
      <c r="A62" s="6"/>
      <c r="B62" s="132" t="s">
        <v>74</v>
      </c>
      <c r="C62" s="132"/>
      <c r="D62" s="51" t="s">
        <v>12</v>
      </c>
      <c r="E62" s="52">
        <v>1</v>
      </c>
      <c r="F62" s="106"/>
      <c r="G62" s="15">
        <f>E62*F62</f>
        <v>0</v>
      </c>
    </row>
  </sheetData>
  <sheetProtection password="F230" sheet="1" objects="1" scenarios="1"/>
  <mergeCells count="70">
    <mergeCell ref="C2:F2"/>
    <mergeCell ref="F56:F57"/>
    <mergeCell ref="B41:C41"/>
    <mergeCell ref="B42:C42"/>
    <mergeCell ref="B21:C21"/>
    <mergeCell ref="B22:C22"/>
    <mergeCell ref="B23:C23"/>
    <mergeCell ref="B40:C40"/>
    <mergeCell ref="B5:G5"/>
    <mergeCell ref="B8:C8"/>
    <mergeCell ref="B6:C7"/>
    <mergeCell ref="E29:E30"/>
    <mergeCell ref="F29:F30"/>
    <mergeCell ref="G29:G30"/>
    <mergeCell ref="B20:C20"/>
    <mergeCell ref="B9:C9"/>
    <mergeCell ref="B27:C27"/>
    <mergeCell ref="B31:C31"/>
    <mergeCell ref="B33:C33"/>
    <mergeCell ref="B34:C34"/>
    <mergeCell ref="B49:C49"/>
    <mergeCell ref="B44:C44"/>
    <mergeCell ref="B45:C45"/>
    <mergeCell ref="B46:C46"/>
    <mergeCell ref="B47:C47"/>
    <mergeCell ref="B48:C48"/>
    <mergeCell ref="B38:C38"/>
    <mergeCell ref="B39:C39"/>
    <mergeCell ref="E56:E57"/>
    <mergeCell ref="A56:A57"/>
    <mergeCell ref="B56:C57"/>
    <mergeCell ref="D56:D57"/>
    <mergeCell ref="B32:C32"/>
    <mergeCell ref="B28:G28"/>
    <mergeCell ref="B62:C62"/>
    <mergeCell ref="B58:C58"/>
    <mergeCell ref="B59:C59"/>
    <mergeCell ref="B60:C60"/>
    <mergeCell ref="B35:C35"/>
    <mergeCell ref="B53:C53"/>
    <mergeCell ref="B51:C51"/>
    <mergeCell ref="B52:C52"/>
    <mergeCell ref="B55:G55"/>
    <mergeCell ref="B50:G50"/>
    <mergeCell ref="B54:C54"/>
    <mergeCell ref="B43:C43"/>
    <mergeCell ref="B37:C37"/>
    <mergeCell ref="B36:C36"/>
    <mergeCell ref="G56:G57"/>
    <mergeCell ref="G6:G7"/>
    <mergeCell ref="A6:A7"/>
    <mergeCell ref="D6:D7"/>
    <mergeCell ref="E6:E7"/>
    <mergeCell ref="F6:F7"/>
    <mergeCell ref="B10:C10"/>
    <mergeCell ref="B29:C30"/>
    <mergeCell ref="D29:D30"/>
    <mergeCell ref="B24:C24"/>
    <mergeCell ref="A29:A30"/>
    <mergeCell ref="B25:C25"/>
    <mergeCell ref="B26:C26"/>
    <mergeCell ref="B15:C15"/>
    <mergeCell ref="B16:C16"/>
    <mergeCell ref="B17:C17"/>
    <mergeCell ref="B18:C18"/>
    <mergeCell ref="B19:C19"/>
    <mergeCell ref="B11:C11"/>
    <mergeCell ref="B12:C12"/>
    <mergeCell ref="B13:C13"/>
    <mergeCell ref="B14:C14"/>
  </mergeCells>
  <pageMargins left="0.39370078740157483" right="0.31496062992125984" top="0.39370078740157483" bottom="0.39370078740157483" header="0.51181102362204722" footer="0.51181102362204722"/>
  <pageSetup paperSize="9" scale="47" firstPageNumber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6</vt:i4>
      </vt:variant>
    </vt:vector>
  </HeadingPairs>
  <TitlesOfParts>
    <vt:vector size="8" baseType="lpstr">
      <vt:lpstr>krycí list</vt:lpstr>
      <vt:lpstr>02_povrchy</vt:lpstr>
      <vt:lpstr>'02_povrchy'!__xlnm.Print_Area_1</vt:lpstr>
      <vt:lpstr>'02_povrchy'!Excel_BuiltIn_Print_Area_1_1</vt:lpstr>
      <vt:lpstr>'02_povrchy'!Excel_BuiltIn_Print_Area_1_1_1</vt:lpstr>
      <vt:lpstr>'02_povrchy'!Excel_BuiltIn_Print_Area_1_1_1_1</vt:lpstr>
      <vt:lpstr>'02_povrchy'!Oblast_tisku</vt:lpstr>
      <vt:lpstr>'krycí list'!Oblast_tisku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smradoch</dc:creator>
  <cp:lastModifiedBy>Peterková Julie</cp:lastModifiedBy>
  <cp:lastPrinted>2021-07-13T06:30:29Z</cp:lastPrinted>
  <dcterms:created xsi:type="dcterms:W3CDTF">2014-02-15T18:10:23Z</dcterms:created>
  <dcterms:modified xsi:type="dcterms:W3CDTF">2021-07-14T13:51:34Z</dcterms:modified>
</cp:coreProperties>
</file>