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TAVEBNÍ ÚPRAVY ČÁSTI..." sheetId="2" r:id="rId2"/>
    <sheet name="2 - ZTI" sheetId="3" r:id="rId3"/>
    <sheet name="3 - VYTÁPĚNÍ" sheetId="4" r:id="rId4"/>
    <sheet name="4 - VZT" sheetId="5" r:id="rId5"/>
    <sheet name="5 - ELEKTROINSTALACE + SL..." sheetId="6" r:id="rId6"/>
    <sheet name="6 - VRN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'1 - STAVEBNÍ ÚPRAVY ČÁSTI...'!$C$134:$K$1864</definedName>
    <definedName name="_xlnm.Print_Area" localSheetId="1">'1 - STAVEBNÍ ÚPRAVY ČÁSTI...'!$C$4:$J$76,'1 - STAVEBNÍ ÚPRAVY ČÁSTI...'!$C$82:$J$116,'1 - STAVEBNÍ ÚPRAVY ČÁSTI...'!$C$122:$J$1864</definedName>
    <definedName name="_xlnm.Print_Titles" localSheetId="1">'1 - STAVEBNÍ ÚPRAVY ČÁSTI...'!$134:$134</definedName>
    <definedName name="_xlnm._FilterDatabase" localSheetId="2" hidden="1">'2 - ZTI'!$C$121:$K$222</definedName>
    <definedName name="_xlnm.Print_Area" localSheetId="2">'2 - ZTI'!$C$4:$J$76,'2 - ZTI'!$C$82:$J$103,'2 - ZTI'!$C$109:$J$222</definedName>
    <definedName name="_xlnm.Print_Titles" localSheetId="2">'2 - ZTI'!$121:$121</definedName>
    <definedName name="_xlnm._FilterDatabase" localSheetId="3" hidden="1">'3 - VYTÁPĚNÍ'!$C$116:$K$176</definedName>
    <definedName name="_xlnm.Print_Area" localSheetId="3">'3 - VYTÁPĚNÍ'!$C$4:$J$76,'3 - VYTÁPĚNÍ'!$C$82:$J$98,'3 - VYTÁPĚNÍ'!$C$104:$J$176</definedName>
    <definedName name="_xlnm.Print_Titles" localSheetId="3">'3 - VYTÁPĚNÍ'!$116:$116</definedName>
    <definedName name="_xlnm._FilterDatabase" localSheetId="4" hidden="1">'4 - VZT'!$C$116:$K$169</definedName>
    <definedName name="_xlnm.Print_Area" localSheetId="4">'4 - VZT'!$C$4:$J$76,'4 - VZT'!$C$82:$J$98,'4 - VZT'!$C$104:$J$169</definedName>
    <definedName name="_xlnm.Print_Titles" localSheetId="4">'4 - VZT'!$116:$116</definedName>
    <definedName name="_xlnm._FilterDatabase" localSheetId="5" hidden="1">'5 - ELEKTROINSTALACE + SL...'!$C$121:$K$174</definedName>
    <definedName name="_xlnm.Print_Area" localSheetId="5">'5 - ELEKTROINSTALACE + SL...'!$C$4:$J$76,'5 - ELEKTROINSTALACE + SL...'!$C$82:$J$103,'5 - ELEKTROINSTALACE + SL...'!$C$109:$J$174</definedName>
    <definedName name="_xlnm.Print_Titles" localSheetId="5">'5 - ELEKTROINSTALACE + SL...'!$121:$121</definedName>
    <definedName name="_xlnm._FilterDatabase" localSheetId="6" hidden="1">'6 - VRN'!$C$124:$K$143</definedName>
    <definedName name="_xlnm.Print_Area" localSheetId="6">'6 - VRN'!$C$4:$J$76,'6 - VRN'!$C$82:$J$106,'6 - VRN'!$C$112:$J$143</definedName>
    <definedName name="_xlnm.Print_Titles" localSheetId="6">'6 - VRN'!$124:$124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T126"/>
  <c r="R128"/>
  <c r="R127"/>
  <c r="R126"/>
  <c r="P128"/>
  <c r="P127"/>
  <c r="P126"/>
  <c r="J122"/>
  <c r="J121"/>
  <c r="F121"/>
  <c r="F119"/>
  <c r="E117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5" r="J37"/>
  <c r="J36"/>
  <c i="1" r="AY98"/>
  <c i="5" r="J35"/>
  <c i="1" r="AX98"/>
  <c i="5"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4" r="J37"/>
  <c r="J36"/>
  <c i="1" r="AY97"/>
  <c i="4" r="J35"/>
  <c i="1" r="AX97"/>
  <c i="4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3" r="J37"/>
  <c r="J36"/>
  <c i="1" r="AY96"/>
  <c i="3" r="J35"/>
  <c i="1" r="AX96"/>
  <c i="3"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5"/>
  <c r="BH165"/>
  <c r="BG165"/>
  <c r="BF165"/>
  <c r="T165"/>
  <c r="R165"/>
  <c r="P165"/>
  <c r="BI164"/>
  <c r="BH164"/>
  <c r="BG164"/>
  <c r="BF164"/>
  <c r="T164"/>
  <c r="R164"/>
  <c r="P164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85"/>
  <c i="2" r="J37"/>
  <c r="J36"/>
  <c i="1" r="AY95"/>
  <c i="2" r="J35"/>
  <c i="1" r="AX95"/>
  <c i="2" r="BI1864"/>
  <c r="BH1864"/>
  <c r="BG1864"/>
  <c r="BF1864"/>
  <c r="T1864"/>
  <c r="R1864"/>
  <c r="P1864"/>
  <c r="BI1863"/>
  <c r="BH1863"/>
  <c r="BG1863"/>
  <c r="BF1863"/>
  <c r="T1863"/>
  <c r="R1863"/>
  <c r="P1863"/>
  <c r="BI1862"/>
  <c r="BH1862"/>
  <c r="BG1862"/>
  <c r="BF1862"/>
  <c r="T1862"/>
  <c r="R1862"/>
  <c r="P1862"/>
  <c r="BI1861"/>
  <c r="BH1861"/>
  <c r="BG1861"/>
  <c r="BF1861"/>
  <c r="T1861"/>
  <c r="R1861"/>
  <c r="P1861"/>
  <c r="BI1856"/>
  <c r="BH1856"/>
  <c r="BG1856"/>
  <c r="BF1856"/>
  <c r="T1856"/>
  <c r="R1856"/>
  <c r="P1856"/>
  <c r="BI1853"/>
  <c r="BH1853"/>
  <c r="BG1853"/>
  <c r="BF1853"/>
  <c r="T1853"/>
  <c r="R1853"/>
  <c r="P1853"/>
  <c r="BI1850"/>
  <c r="BH1850"/>
  <c r="BG1850"/>
  <c r="BF1850"/>
  <c r="T1850"/>
  <c r="R1850"/>
  <c r="P1850"/>
  <c r="BI1847"/>
  <c r="BH1847"/>
  <c r="BG1847"/>
  <c r="BF1847"/>
  <c r="T1847"/>
  <c r="R1847"/>
  <c r="P1847"/>
  <c r="BI1844"/>
  <c r="BH1844"/>
  <c r="BG1844"/>
  <c r="BF1844"/>
  <c r="T1844"/>
  <c r="R1844"/>
  <c r="P1844"/>
  <c r="BI1841"/>
  <c r="BH1841"/>
  <c r="BG1841"/>
  <c r="BF1841"/>
  <c r="T1841"/>
  <c r="R1841"/>
  <c r="P1841"/>
  <c r="BI1838"/>
  <c r="BH1838"/>
  <c r="BG1838"/>
  <c r="BF1838"/>
  <c r="T1838"/>
  <c r="R1838"/>
  <c r="P1838"/>
  <c r="BI1795"/>
  <c r="BH1795"/>
  <c r="BG1795"/>
  <c r="BF1795"/>
  <c r="T1795"/>
  <c r="R1795"/>
  <c r="P1795"/>
  <c r="BI1753"/>
  <c r="BH1753"/>
  <c r="BG1753"/>
  <c r="BF1753"/>
  <c r="T1753"/>
  <c r="R1753"/>
  <c r="P1753"/>
  <c r="BI1752"/>
  <c r="BH1752"/>
  <c r="BG1752"/>
  <c r="BF1752"/>
  <c r="T1752"/>
  <c r="R1752"/>
  <c r="P1752"/>
  <c r="BI1712"/>
  <c r="BH1712"/>
  <c r="BG1712"/>
  <c r="BF1712"/>
  <c r="T1712"/>
  <c r="R1712"/>
  <c r="P1712"/>
  <c r="BI1672"/>
  <c r="BH1672"/>
  <c r="BG1672"/>
  <c r="BF1672"/>
  <c r="T1672"/>
  <c r="R1672"/>
  <c r="P1672"/>
  <c r="BI1668"/>
  <c r="BH1668"/>
  <c r="BG1668"/>
  <c r="BF1668"/>
  <c r="T1668"/>
  <c r="R1668"/>
  <c r="P1668"/>
  <c r="BI1665"/>
  <c r="BH1665"/>
  <c r="BG1665"/>
  <c r="BF1665"/>
  <c r="T1665"/>
  <c r="R1665"/>
  <c r="P1665"/>
  <c r="BI1662"/>
  <c r="BH1662"/>
  <c r="BG1662"/>
  <c r="BF1662"/>
  <c r="T1662"/>
  <c r="R1662"/>
  <c r="P1662"/>
  <c r="BI1659"/>
  <c r="BH1659"/>
  <c r="BG1659"/>
  <c r="BF1659"/>
  <c r="T1659"/>
  <c r="R1659"/>
  <c r="P1659"/>
  <c r="BI1656"/>
  <c r="BH1656"/>
  <c r="BG1656"/>
  <c r="BF1656"/>
  <c r="T1656"/>
  <c r="R1656"/>
  <c r="P1656"/>
  <c r="BI1653"/>
  <c r="BH1653"/>
  <c r="BG1653"/>
  <c r="BF1653"/>
  <c r="T1653"/>
  <c r="R1653"/>
  <c r="P1653"/>
  <c r="BI1650"/>
  <c r="BH1650"/>
  <c r="BG1650"/>
  <c r="BF1650"/>
  <c r="T1650"/>
  <c r="R1650"/>
  <c r="P1650"/>
  <c r="BI1647"/>
  <c r="BH1647"/>
  <c r="BG1647"/>
  <c r="BF1647"/>
  <c r="T1647"/>
  <c r="R1647"/>
  <c r="P1647"/>
  <c r="BI1645"/>
  <c r="BH1645"/>
  <c r="BG1645"/>
  <c r="BF1645"/>
  <c r="T1645"/>
  <c r="R1645"/>
  <c r="P1645"/>
  <c r="BI1642"/>
  <c r="BH1642"/>
  <c r="BG1642"/>
  <c r="BF1642"/>
  <c r="T1642"/>
  <c r="R1642"/>
  <c r="P1642"/>
  <c r="BI1640"/>
  <c r="BH1640"/>
  <c r="BG1640"/>
  <c r="BF1640"/>
  <c r="T1640"/>
  <c r="R1640"/>
  <c r="P1640"/>
  <c r="BI1635"/>
  <c r="BH1635"/>
  <c r="BG1635"/>
  <c r="BF1635"/>
  <c r="T1635"/>
  <c r="R1635"/>
  <c r="P1635"/>
  <c r="BI1628"/>
  <c r="BH1628"/>
  <c r="BG1628"/>
  <c r="BF1628"/>
  <c r="T1628"/>
  <c r="R1628"/>
  <c r="P1628"/>
  <c r="BI1597"/>
  <c r="BH1597"/>
  <c r="BG1597"/>
  <c r="BF1597"/>
  <c r="T1597"/>
  <c r="R1597"/>
  <c r="P1597"/>
  <c r="BI1567"/>
  <c r="BH1567"/>
  <c r="BG1567"/>
  <c r="BF1567"/>
  <c r="T1567"/>
  <c r="R1567"/>
  <c r="P1567"/>
  <c r="BI1544"/>
  <c r="BH1544"/>
  <c r="BG1544"/>
  <c r="BF1544"/>
  <c r="T1544"/>
  <c r="R1544"/>
  <c r="P1544"/>
  <c r="BI1514"/>
  <c r="BH1514"/>
  <c r="BG1514"/>
  <c r="BF1514"/>
  <c r="T1514"/>
  <c r="R1514"/>
  <c r="P1514"/>
  <c r="BI1484"/>
  <c r="BH1484"/>
  <c r="BG1484"/>
  <c r="BF1484"/>
  <c r="T1484"/>
  <c r="R1484"/>
  <c r="P1484"/>
  <c r="BI1454"/>
  <c r="BH1454"/>
  <c r="BG1454"/>
  <c r="BF1454"/>
  <c r="T1454"/>
  <c r="R1454"/>
  <c r="P1454"/>
  <c r="BI1424"/>
  <c r="BH1424"/>
  <c r="BG1424"/>
  <c r="BF1424"/>
  <c r="T1424"/>
  <c r="R1424"/>
  <c r="P1424"/>
  <c r="BI1422"/>
  <c r="BH1422"/>
  <c r="BG1422"/>
  <c r="BF1422"/>
  <c r="T1422"/>
  <c r="R1422"/>
  <c r="P1422"/>
  <c r="BI1421"/>
  <c r="BH1421"/>
  <c r="BG1421"/>
  <c r="BF1421"/>
  <c r="T1421"/>
  <c r="R1421"/>
  <c r="P1421"/>
  <c r="BI1408"/>
  <c r="BH1408"/>
  <c r="BG1408"/>
  <c r="BF1408"/>
  <c r="T1408"/>
  <c r="R1408"/>
  <c r="P1408"/>
  <c r="BI1407"/>
  <c r="BH1407"/>
  <c r="BG1407"/>
  <c r="BF1407"/>
  <c r="T1407"/>
  <c r="R1407"/>
  <c r="P1407"/>
  <c r="BI1394"/>
  <c r="BH1394"/>
  <c r="BG1394"/>
  <c r="BF1394"/>
  <c r="T1394"/>
  <c r="R1394"/>
  <c r="P1394"/>
  <c r="BI1392"/>
  <c r="BH1392"/>
  <c r="BG1392"/>
  <c r="BF1392"/>
  <c r="T1392"/>
  <c r="R1392"/>
  <c r="P1392"/>
  <c r="BI1379"/>
  <c r="BH1379"/>
  <c r="BG1379"/>
  <c r="BF1379"/>
  <c r="T1379"/>
  <c r="R1379"/>
  <c r="P1379"/>
  <c r="BI1366"/>
  <c r="BH1366"/>
  <c r="BG1366"/>
  <c r="BF1366"/>
  <c r="T1366"/>
  <c r="R1366"/>
  <c r="P1366"/>
  <c r="BI1363"/>
  <c r="BH1363"/>
  <c r="BG1363"/>
  <c r="BF1363"/>
  <c r="T1363"/>
  <c r="R1363"/>
  <c r="P1363"/>
  <c r="BI1361"/>
  <c r="BH1361"/>
  <c r="BG1361"/>
  <c r="BF1361"/>
  <c r="T1361"/>
  <c r="R1361"/>
  <c r="P1361"/>
  <c r="BI1348"/>
  <c r="BH1348"/>
  <c r="BG1348"/>
  <c r="BF1348"/>
  <c r="T1348"/>
  <c r="R1348"/>
  <c r="P1348"/>
  <c r="BI1332"/>
  <c r="BH1332"/>
  <c r="BG1332"/>
  <c r="BF1332"/>
  <c r="T1332"/>
  <c r="R1332"/>
  <c r="P1332"/>
  <c r="BI1319"/>
  <c r="BH1319"/>
  <c r="BG1319"/>
  <c r="BF1319"/>
  <c r="T1319"/>
  <c r="R1319"/>
  <c r="P1319"/>
  <c r="BI1306"/>
  <c r="BH1306"/>
  <c r="BG1306"/>
  <c r="BF1306"/>
  <c r="T1306"/>
  <c r="R1306"/>
  <c r="P1306"/>
  <c r="BI1293"/>
  <c r="BH1293"/>
  <c r="BG1293"/>
  <c r="BF1293"/>
  <c r="T1293"/>
  <c r="R1293"/>
  <c r="P1293"/>
  <c r="BI1280"/>
  <c r="BH1280"/>
  <c r="BG1280"/>
  <c r="BF1280"/>
  <c r="T1280"/>
  <c r="R1280"/>
  <c r="P1280"/>
  <c r="BI1267"/>
  <c r="BH1267"/>
  <c r="BG1267"/>
  <c r="BF1267"/>
  <c r="T1267"/>
  <c r="R1267"/>
  <c r="P1267"/>
  <c r="BI1265"/>
  <c r="BH1265"/>
  <c r="BG1265"/>
  <c r="BF1265"/>
  <c r="T1265"/>
  <c r="R1265"/>
  <c r="P1265"/>
  <c r="BI1235"/>
  <c r="BH1235"/>
  <c r="BG1235"/>
  <c r="BF1235"/>
  <c r="T1235"/>
  <c r="R1235"/>
  <c r="P1235"/>
  <c r="BI1199"/>
  <c r="BH1199"/>
  <c r="BG1199"/>
  <c r="BF1199"/>
  <c r="T1199"/>
  <c r="R1199"/>
  <c r="P1199"/>
  <c r="BI1163"/>
  <c r="BH1163"/>
  <c r="BG1163"/>
  <c r="BF1163"/>
  <c r="T1163"/>
  <c r="R1163"/>
  <c r="P1163"/>
  <c r="BI1132"/>
  <c r="BH1132"/>
  <c r="BG1132"/>
  <c r="BF1132"/>
  <c r="T1132"/>
  <c r="R1132"/>
  <c r="P1132"/>
  <c r="BI1102"/>
  <c r="BH1102"/>
  <c r="BG1102"/>
  <c r="BF1102"/>
  <c r="T1102"/>
  <c r="R1102"/>
  <c r="P1102"/>
  <c r="BI1072"/>
  <c r="BH1072"/>
  <c r="BG1072"/>
  <c r="BF1072"/>
  <c r="T1072"/>
  <c r="R1072"/>
  <c r="P1072"/>
  <c r="BI1041"/>
  <c r="BH1041"/>
  <c r="BG1041"/>
  <c r="BF1041"/>
  <c r="T1041"/>
  <c r="R1041"/>
  <c r="P1041"/>
  <c r="BI1011"/>
  <c r="BH1011"/>
  <c r="BG1011"/>
  <c r="BF1011"/>
  <c r="T1011"/>
  <c r="R1011"/>
  <c r="P1011"/>
  <c r="BI985"/>
  <c r="BH985"/>
  <c r="BG985"/>
  <c r="BF985"/>
  <c r="T985"/>
  <c r="R985"/>
  <c r="P985"/>
  <c r="BI969"/>
  <c r="BH969"/>
  <c r="BG969"/>
  <c r="BF969"/>
  <c r="T969"/>
  <c r="R969"/>
  <c r="P969"/>
  <c r="BI937"/>
  <c r="BH937"/>
  <c r="BG937"/>
  <c r="BF937"/>
  <c r="T937"/>
  <c r="R937"/>
  <c r="P937"/>
  <c r="BI906"/>
  <c r="BH906"/>
  <c r="BG906"/>
  <c r="BF906"/>
  <c r="T906"/>
  <c r="R906"/>
  <c r="P906"/>
  <c r="BI876"/>
  <c r="BH876"/>
  <c r="BG876"/>
  <c r="BF876"/>
  <c r="T876"/>
  <c r="R876"/>
  <c r="P876"/>
  <c r="BI846"/>
  <c r="BH846"/>
  <c r="BG846"/>
  <c r="BF846"/>
  <c r="T846"/>
  <c r="R846"/>
  <c r="P846"/>
  <c r="BI816"/>
  <c r="BH816"/>
  <c r="BG816"/>
  <c r="BF816"/>
  <c r="T816"/>
  <c r="R816"/>
  <c r="P816"/>
  <c r="BI814"/>
  <c r="BH814"/>
  <c r="BG814"/>
  <c r="BF814"/>
  <c r="T814"/>
  <c r="R814"/>
  <c r="P814"/>
  <c r="BI799"/>
  <c r="BH799"/>
  <c r="BG799"/>
  <c r="BF799"/>
  <c r="T799"/>
  <c r="R799"/>
  <c r="P799"/>
  <c r="BI798"/>
  <c r="BH798"/>
  <c r="BG798"/>
  <c r="BF798"/>
  <c r="T798"/>
  <c r="R798"/>
  <c r="P798"/>
  <c r="BI795"/>
  <c r="BH795"/>
  <c r="BG795"/>
  <c r="BF795"/>
  <c r="T795"/>
  <c r="R795"/>
  <c r="P795"/>
  <c r="BI793"/>
  <c r="BH793"/>
  <c r="BG793"/>
  <c r="BF793"/>
  <c r="T793"/>
  <c r="R793"/>
  <c r="P793"/>
  <c r="BI792"/>
  <c r="BH792"/>
  <c r="BG792"/>
  <c r="BF792"/>
  <c r="T792"/>
  <c r="R792"/>
  <c r="P792"/>
  <c r="BI781"/>
  <c r="BH781"/>
  <c r="BG781"/>
  <c r="BF781"/>
  <c r="T781"/>
  <c r="R781"/>
  <c r="P781"/>
  <c r="BI778"/>
  <c r="BH778"/>
  <c r="BG778"/>
  <c r="BF778"/>
  <c r="T778"/>
  <c r="R778"/>
  <c r="P778"/>
  <c r="BI745"/>
  <c r="BH745"/>
  <c r="BG745"/>
  <c r="BF745"/>
  <c r="T745"/>
  <c r="R745"/>
  <c r="P745"/>
  <c r="BI744"/>
  <c r="BH744"/>
  <c r="BG744"/>
  <c r="BF744"/>
  <c r="T744"/>
  <c r="R744"/>
  <c r="P744"/>
  <c r="BI739"/>
  <c r="BH739"/>
  <c r="BG739"/>
  <c r="BF739"/>
  <c r="T739"/>
  <c r="R739"/>
  <c r="P739"/>
  <c r="BI734"/>
  <c r="BH734"/>
  <c r="BG734"/>
  <c r="BF734"/>
  <c r="T734"/>
  <c r="R734"/>
  <c r="P734"/>
  <c r="BI733"/>
  <c r="BH733"/>
  <c r="BG733"/>
  <c r="BF733"/>
  <c r="T733"/>
  <c r="R733"/>
  <c r="P733"/>
  <c r="BI729"/>
  <c r="BH729"/>
  <c r="BG729"/>
  <c r="BF729"/>
  <c r="T729"/>
  <c r="R729"/>
  <c r="P729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0"/>
  <c r="BH710"/>
  <c r="BG710"/>
  <c r="BF710"/>
  <c r="T710"/>
  <c r="R710"/>
  <c r="P710"/>
  <c r="BI708"/>
  <c r="BH708"/>
  <c r="BG708"/>
  <c r="BF708"/>
  <c r="T708"/>
  <c r="R708"/>
  <c r="P708"/>
  <c r="BI668"/>
  <c r="BH668"/>
  <c r="BG668"/>
  <c r="BF668"/>
  <c r="T668"/>
  <c r="R668"/>
  <c r="P668"/>
  <c r="BI628"/>
  <c r="BH628"/>
  <c r="BG628"/>
  <c r="BF628"/>
  <c r="T628"/>
  <c r="R628"/>
  <c r="P628"/>
  <c r="BI626"/>
  <c r="BH626"/>
  <c r="BG626"/>
  <c r="BF626"/>
  <c r="T626"/>
  <c r="R626"/>
  <c r="P626"/>
  <c r="BI586"/>
  <c r="BH586"/>
  <c r="BG586"/>
  <c r="BF586"/>
  <c r="T586"/>
  <c r="R586"/>
  <c r="P586"/>
  <c r="BI583"/>
  <c r="BH583"/>
  <c r="BG583"/>
  <c r="BF583"/>
  <c r="T583"/>
  <c r="T582"/>
  <c r="R583"/>
  <c r="R582"/>
  <c r="P583"/>
  <c r="P582"/>
  <c r="BI581"/>
  <c r="BH581"/>
  <c r="BG581"/>
  <c r="BF581"/>
  <c r="T581"/>
  <c r="R581"/>
  <c r="P581"/>
  <c r="BI578"/>
  <c r="BH578"/>
  <c r="BG578"/>
  <c r="BF578"/>
  <c r="T578"/>
  <c r="R578"/>
  <c r="P578"/>
  <c r="BI577"/>
  <c r="BH577"/>
  <c r="BG577"/>
  <c r="BF577"/>
  <c r="T577"/>
  <c r="R577"/>
  <c r="P577"/>
  <c r="BI559"/>
  <c r="BH559"/>
  <c r="BG559"/>
  <c r="BF559"/>
  <c r="T559"/>
  <c r="R559"/>
  <c r="P559"/>
  <c r="BI551"/>
  <c r="BH551"/>
  <c r="BG551"/>
  <c r="BF551"/>
  <c r="T551"/>
  <c r="R551"/>
  <c r="P551"/>
  <c r="BI510"/>
  <c r="BH510"/>
  <c r="BG510"/>
  <c r="BF510"/>
  <c r="T510"/>
  <c r="R510"/>
  <c r="P510"/>
  <c r="BI500"/>
  <c r="BH500"/>
  <c r="BG500"/>
  <c r="BF500"/>
  <c r="T500"/>
  <c r="R500"/>
  <c r="P500"/>
  <c r="BI459"/>
  <c r="BH459"/>
  <c r="BG459"/>
  <c r="BF459"/>
  <c r="T459"/>
  <c r="R459"/>
  <c r="P459"/>
  <c r="BI417"/>
  <c r="BH417"/>
  <c r="BG417"/>
  <c r="BF417"/>
  <c r="T417"/>
  <c r="R417"/>
  <c r="P417"/>
  <c r="BI408"/>
  <c r="BH408"/>
  <c r="BG408"/>
  <c r="BF408"/>
  <c r="T408"/>
  <c r="T407"/>
  <c r="R408"/>
  <c r="R407"/>
  <c r="P408"/>
  <c r="P407"/>
  <c r="BI403"/>
  <c r="BH403"/>
  <c r="BG403"/>
  <c r="BF403"/>
  <c r="T403"/>
  <c r="R403"/>
  <c r="P403"/>
  <c r="BI398"/>
  <c r="BH398"/>
  <c r="BG398"/>
  <c r="BF398"/>
  <c r="T398"/>
  <c r="R398"/>
  <c r="P398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8"/>
  <c r="BH378"/>
  <c r="BG378"/>
  <c r="BF378"/>
  <c r="T378"/>
  <c r="R378"/>
  <c r="P378"/>
  <c r="BI337"/>
  <c r="BH337"/>
  <c r="BG337"/>
  <c r="BF337"/>
  <c r="T337"/>
  <c r="R337"/>
  <c r="P337"/>
  <c r="BI296"/>
  <c r="BH296"/>
  <c r="BG296"/>
  <c r="BF296"/>
  <c r="T296"/>
  <c r="R296"/>
  <c r="P296"/>
  <c r="BI255"/>
  <c r="BH255"/>
  <c r="BG255"/>
  <c r="BF255"/>
  <c r="T255"/>
  <c r="R255"/>
  <c r="P255"/>
  <c r="BI225"/>
  <c r="BH225"/>
  <c r="BG225"/>
  <c r="BF225"/>
  <c r="T225"/>
  <c r="R225"/>
  <c r="P225"/>
  <c r="BI211"/>
  <c r="BH211"/>
  <c r="BG211"/>
  <c r="BF211"/>
  <c r="T211"/>
  <c r="R211"/>
  <c r="P211"/>
  <c r="BI196"/>
  <c r="BH196"/>
  <c r="BG196"/>
  <c r="BF196"/>
  <c r="T196"/>
  <c r="R196"/>
  <c r="P196"/>
  <c r="BI155"/>
  <c r="BH155"/>
  <c r="BG155"/>
  <c r="BF155"/>
  <c r="T155"/>
  <c r="R155"/>
  <c r="P155"/>
  <c r="BI149"/>
  <c r="BH149"/>
  <c r="BG149"/>
  <c r="BF149"/>
  <c r="T149"/>
  <c r="T137"/>
  <c r="R149"/>
  <c r="R137"/>
  <c r="P149"/>
  <c r="P137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J92"/>
  <c r="J91"/>
  <c r="F91"/>
  <c r="F89"/>
  <c r="E87"/>
  <c r="J18"/>
  <c r="E18"/>
  <c r="F132"/>
  <c r="J17"/>
  <c r="J12"/>
  <c r="J129"/>
  <c r="E7"/>
  <c r="E85"/>
  <c i="1" r="L90"/>
  <c r="AM90"/>
  <c r="AM89"/>
  <c r="L89"/>
  <c r="AM87"/>
  <c r="L87"/>
  <c r="L85"/>
  <c r="L84"/>
  <c i="2" r="BK1653"/>
  <c r="J559"/>
  <c r="J1645"/>
  <c r="J1668"/>
  <c r="BK714"/>
  <c r="J1306"/>
  <c i="3" r="J189"/>
  <c r="J213"/>
  <c r="J146"/>
  <c r="J209"/>
  <c r="J150"/>
  <c r="J218"/>
  <c r="BK152"/>
  <c r="J125"/>
  <c r="J164"/>
  <c i="4" r="BK158"/>
  <c r="J140"/>
  <c r="BK120"/>
  <c r="BK162"/>
  <c r="BK148"/>
  <c r="BK130"/>
  <c r="J172"/>
  <c r="J126"/>
  <c r="BK161"/>
  <c r="J141"/>
  <c r="J139"/>
  <c i="5" r="BK148"/>
  <c r="J121"/>
  <c r="J159"/>
  <c r="J168"/>
  <c r="BK144"/>
  <c r="BK123"/>
  <c r="J143"/>
  <c r="BK126"/>
  <c i="6" r="J165"/>
  <c r="BK131"/>
  <c r="BK149"/>
  <c r="J156"/>
  <c r="BK142"/>
  <c r="BK157"/>
  <c r="J138"/>
  <c i="7" r="BK132"/>
  <c r="BK134"/>
  <c i="4" r="BK122"/>
  <c r="BK173"/>
  <c r="J134"/>
  <c r="BK125"/>
  <c r="BK163"/>
  <c i="5" r="J142"/>
  <c r="BK169"/>
  <c r="J160"/>
  <c r="BK155"/>
  <c r="J167"/>
  <c r="BK161"/>
  <c r="J147"/>
  <c i="7" r="BK143"/>
  <c i="2" r="BK733"/>
  <c r="J1280"/>
  <c r="BK744"/>
  <c r="J708"/>
  <c r="J734"/>
  <c r="BK408"/>
  <c r="BK1484"/>
  <c r="J225"/>
  <c r="BK1838"/>
  <c r="BK1267"/>
  <c r="J1862"/>
  <c r="J1424"/>
  <c r="BK1132"/>
  <c r="J296"/>
  <c r="BK1597"/>
  <c r="BK628"/>
  <c r="BK1841"/>
  <c r="BK969"/>
  <c r="BK814"/>
  <c r="BK793"/>
  <c r="BK586"/>
  <c r="J781"/>
  <c r="BK196"/>
  <c r="BK1363"/>
  <c r="BK720"/>
  <c r="J1408"/>
  <c r="BK1864"/>
  <c r="BK1293"/>
  <c r="BK500"/>
  <c r="BK1712"/>
  <c r="J1363"/>
  <c r="J720"/>
  <c r="BK1640"/>
  <c r="BK1850"/>
  <c r="BK1280"/>
  <c r="BK876"/>
  <c r="J876"/>
  <c i="3" r="BK182"/>
  <c r="BK202"/>
  <c r="J208"/>
  <c r="BK126"/>
  <c r="J211"/>
  <c r="BK206"/>
  <c r="J216"/>
  <c r="J201"/>
  <c r="BK127"/>
  <c i="4" r="BK144"/>
  <c r="BK132"/>
  <c r="J166"/>
  <c r="J170"/>
  <c r="J154"/>
  <c r="BK133"/>
  <c r="BK139"/>
  <c r="BK119"/>
  <c r="J120"/>
  <c i="5" r="BK140"/>
  <c r="J133"/>
  <c r="BK158"/>
  <c r="BK124"/>
  <c i="6" r="BK151"/>
  <c i="7" r="BK141"/>
  <c i="2" r="BK778"/>
  <c r="J1712"/>
  <c r="J814"/>
  <c r="J500"/>
  <c r="BK1650"/>
  <c r="J745"/>
  <c r="J1795"/>
  <c r="J1647"/>
  <c r="J577"/>
  <c r="BK1853"/>
  <c r="BK1408"/>
  <c r="J387"/>
  <c r="J1319"/>
  <c r="BK1421"/>
  <c r="J710"/>
  <c r="BK149"/>
  <c i="3" r="BK132"/>
  <c r="BK222"/>
  <c r="BK221"/>
  <c r="J197"/>
  <c r="J219"/>
  <c r="J212"/>
  <c r="BK210"/>
  <c i="4" r="BK169"/>
  <c r="J171"/>
  <c r="J136"/>
  <c r="BK175"/>
  <c r="BK166"/>
  <c r="J148"/>
  <c r="J144"/>
  <c r="J174"/>
  <c r="BK146"/>
  <c r="BK134"/>
  <c i="5" r="J141"/>
  <c r="J139"/>
  <c r="BK166"/>
  <c r="J127"/>
  <c r="BK127"/>
  <c r="BK121"/>
  <c r="BK137"/>
  <c r="BK149"/>
  <c i="6" r="J149"/>
  <c r="J145"/>
  <c r="BK153"/>
  <c r="BK141"/>
  <c r="BK160"/>
  <c r="BK164"/>
  <c r="J140"/>
  <c r="J147"/>
  <c i="2" r="J1011"/>
  <c r="BK391"/>
  <c r="J255"/>
  <c r="BK781"/>
  <c r="J729"/>
  <c r="J1662"/>
  <c r="J1392"/>
  <c r="BK710"/>
  <c r="J1659"/>
  <c r="J985"/>
  <c r="J1650"/>
  <c r="BK1656"/>
  <c r="J1293"/>
  <c r="BK387"/>
  <c r="J1665"/>
  <c r="BK551"/>
  <c r="J1366"/>
  <c r="BK1544"/>
  <c r="BK816"/>
  <c r="BK583"/>
  <c i="3" r="J203"/>
  <c r="BK203"/>
  <c r="BK173"/>
  <c r="BK176"/>
  <c r="J206"/>
  <c r="BK191"/>
  <c r="J131"/>
  <c r="BK154"/>
  <c i="4" r="BK140"/>
  <c r="J121"/>
  <c r="J159"/>
  <c r="J158"/>
  <c r="J147"/>
  <c r="BK157"/>
  <c r="BK127"/>
  <c r="J156"/>
  <c r="J128"/>
  <c r="J167"/>
  <c i="5" r="BK129"/>
  <c r="BK134"/>
  <c r="J140"/>
  <c r="J148"/>
  <c r="J169"/>
  <c r="BK143"/>
  <c r="BK122"/>
  <c r="J136"/>
  <c r="J145"/>
  <c i="6" r="J158"/>
  <c r="J143"/>
  <c r="BK173"/>
  <c r="J153"/>
  <c r="BK168"/>
  <c r="BK128"/>
  <c i="7" r="BK138"/>
  <c i="2" r="BK1041"/>
  <c r="J211"/>
  <c r="BK1567"/>
  <c r="J795"/>
  <c r="J403"/>
  <c r="BK1424"/>
  <c r="BK1407"/>
  <c r="BK559"/>
  <c r="BK1753"/>
  <c r="BK728"/>
  <c r="BK138"/>
  <c r="BK1306"/>
  <c r="J1265"/>
  <c i="3" r="J210"/>
  <c r="BK131"/>
  <c r="J221"/>
  <c r="J182"/>
  <c r="BK201"/>
  <c r="J204"/>
  <c r="BK216"/>
  <c r="J127"/>
  <c i="4" r="BK171"/>
  <c r="BK176"/>
  <c r="BK129"/>
  <c r="BK151"/>
  <c r="BK165"/>
  <c r="BK156"/>
  <c r="BK135"/>
  <c r="J157"/>
  <c r="BK154"/>
  <c r="J150"/>
  <c i="5" r="BK151"/>
  <c r="J161"/>
  <c r="BK131"/>
  <c r="J163"/>
  <c r="J146"/>
  <c r="BK150"/>
  <c r="BK128"/>
  <c r="BK160"/>
  <c r="BK139"/>
  <c i="6" r="BK147"/>
  <c r="BK137"/>
  <c r="BK140"/>
  <c r="BK146"/>
  <c r="J172"/>
  <c r="BK143"/>
  <c r="BK145"/>
  <c i="7" r="J131"/>
  <c i="2" r="J1199"/>
  <c r="BK337"/>
  <c r="BK1072"/>
  <c r="BK726"/>
  <c r="J408"/>
  <c r="J739"/>
  <c r="BK581"/>
  <c r="BK1628"/>
  <c r="J398"/>
  <c r="BK1668"/>
  <c r="J586"/>
  <c r="BK1847"/>
  <c r="BK1394"/>
  <c r="BK403"/>
  <c r="J1753"/>
  <c r="J1407"/>
  <c r="BK1422"/>
  <c i="3" r="J202"/>
  <c i="4" r="J163"/>
  <c r="J160"/>
  <c i="5" r="J124"/>
  <c r="J132"/>
  <c r="BK164"/>
  <c r="J157"/>
  <c i="6" r="J152"/>
  <c r="BK148"/>
  <c r="BK126"/>
  <c r="BK170"/>
  <c r="J132"/>
  <c r="J168"/>
  <c r="BK158"/>
  <c r="J141"/>
  <c r="J129"/>
  <c i="7" r="BK128"/>
  <c r="J132"/>
  <c i="2" r="J1379"/>
  <c r="J799"/>
  <c r="BK144"/>
  <c r="J792"/>
  <c r="BK417"/>
  <c r="J1332"/>
  <c r="BK937"/>
  <c r="J1844"/>
  <c r="BK906"/>
  <c r="BK225"/>
  <c r="J1597"/>
  <c r="BK1665"/>
  <c r="BK1235"/>
  <c r="J668"/>
  <c r="J733"/>
  <c i="3" r="J140"/>
  <c r="BK147"/>
  <c r="J222"/>
  <c r="BK164"/>
  <c r="J154"/>
  <c r="J126"/>
  <c r="BK205"/>
  <c r="J147"/>
  <c r="J217"/>
  <c i="4" r="BK172"/>
  <c r="J175"/>
  <c r="J169"/>
  <c r="J124"/>
  <c r="BK143"/>
  <c r="BK149"/>
  <c r="BK152"/>
  <c r="J129"/>
  <c r="BK160"/>
  <c r="BK142"/>
  <c r="J137"/>
  <c i="5" r="J126"/>
  <c r="J122"/>
  <c r="BK157"/>
  <c r="J154"/>
  <c r="J138"/>
  <c r="J123"/>
  <c r="BK147"/>
  <c i="6" r="J135"/>
  <c r="J174"/>
  <c r="J173"/>
  <c r="BK154"/>
  <c r="BK162"/>
  <c r="BK152"/>
  <c r="J131"/>
  <c i="7" r="J136"/>
  <c r="BK136"/>
  <c i="2" r="J906"/>
  <c i="1" r="AS94"/>
  <c i="2" r="BK745"/>
  <c r="J1653"/>
  <c r="J846"/>
  <c r="J1642"/>
  <c r="BK459"/>
  <c r="BK1454"/>
  <c r="BK1265"/>
  <c r="J1072"/>
  <c r="BK578"/>
  <c r="BK1662"/>
  <c r="J1421"/>
  <c r="BK723"/>
  <c r="J337"/>
  <c r="J1041"/>
  <c r="BK398"/>
  <c r="BK1659"/>
  <c r="J1656"/>
  <c r="J1635"/>
  <c r="BK1011"/>
  <c i="3" r="J176"/>
  <c r="BK146"/>
  <c r="BK213"/>
  <c r="J130"/>
  <c r="J179"/>
  <c r="J188"/>
  <c i="4" r="J162"/>
  <c r="BK153"/>
  <c r="J135"/>
  <c r="J173"/>
  <c r="BK138"/>
  <c i="5" r="BK163"/>
  <c r="BK159"/>
  <c r="J162"/>
  <c r="BK165"/>
  <c r="J158"/>
  <c r="BK168"/>
  <c i="2" r="J1672"/>
  <c r="BK727"/>
  <c r="BK1863"/>
  <c r="J1361"/>
  <c r="J1544"/>
  <c r="BK1366"/>
  <c r="J1235"/>
  <c r="J726"/>
  <c r="J459"/>
  <c r="J1864"/>
  <c r="J1484"/>
  <c r="BK1199"/>
  <c r="J578"/>
  <c r="J1752"/>
  <c r="BK792"/>
  <c r="J383"/>
  <c r="BK1635"/>
  <c r="BK798"/>
  <c r="J1348"/>
  <c r="BK708"/>
  <c r="BK799"/>
  <c r="BK155"/>
  <c i="3" r="BK209"/>
  <c r="BK219"/>
  <c r="J155"/>
  <c r="J156"/>
  <c r="BK189"/>
  <c r="BK220"/>
  <c r="BK211"/>
  <c r="J132"/>
  <c r="BK130"/>
  <c r="BK181"/>
  <c i="4" r="J143"/>
  <c r="J145"/>
  <c r="J130"/>
  <c r="J176"/>
  <c r="J131"/>
  <c r="BK167"/>
  <c r="BK168"/>
  <c r="J155"/>
  <c r="J122"/>
  <c r="BK141"/>
  <c i="5" r="BK162"/>
  <c r="BK120"/>
  <c r="J153"/>
  <c r="BK153"/>
  <c r="J134"/>
  <c r="J119"/>
  <c r="J129"/>
  <c i="6" r="BK129"/>
  <c r="BK165"/>
  <c r="J125"/>
  <c i="2" r="BK739"/>
  <c r="BK795"/>
  <c r="BK846"/>
  <c r="J155"/>
  <c r="J149"/>
  <c r="BK1647"/>
  <c r="BK383"/>
  <c r="J138"/>
  <c r="BK1514"/>
  <c r="J1861"/>
  <c r="J1838"/>
  <c r="BK1163"/>
  <c r="BK1795"/>
  <c r="J969"/>
  <c r="BK211"/>
  <c r="J1628"/>
  <c r="J1454"/>
  <c r="BK717"/>
  <c r="J798"/>
  <c i="3" r="BK188"/>
  <c r="BK155"/>
  <c r="BK165"/>
  <c r="J191"/>
  <c r="BK217"/>
  <c r="J207"/>
  <c r="BK208"/>
  <c r="BK140"/>
  <c i="4" r="J164"/>
  <c r="BK174"/>
  <c r="J152"/>
  <c r="BK145"/>
  <c r="J149"/>
  <c r="J119"/>
  <c r="BK150"/>
  <c r="J132"/>
  <c r="BK137"/>
  <c r="BK121"/>
  <c i="5" r="J130"/>
  <c r="BK135"/>
  <c r="J151"/>
  <c r="BK145"/>
  <c r="J131"/>
  <c r="BK133"/>
  <c r="J155"/>
  <c r="BK141"/>
  <c r="J120"/>
  <c i="6" r="BK169"/>
  <c r="BK171"/>
  <c r="BK132"/>
  <c r="J155"/>
  <c r="BK155"/>
  <c r="J151"/>
  <c r="BK156"/>
  <c r="J137"/>
  <c i="7" r="J138"/>
  <c r="BK131"/>
  <c i="2" r="BK729"/>
  <c r="BK1361"/>
  <c r="J417"/>
  <c r="J628"/>
  <c r="J937"/>
  <c r="J778"/>
  <c r="BK1752"/>
  <c r="BK985"/>
  <c r="J717"/>
  <c r="BK1844"/>
  <c r="J727"/>
  <c r="BK1392"/>
  <c r="J1267"/>
  <c r="J1132"/>
  <c r="J714"/>
  <c r="J196"/>
  <c r="J1847"/>
  <c r="J1567"/>
  <c r="J626"/>
  <c r="BK255"/>
  <c r="J1163"/>
  <c r="BK1856"/>
  <c r="BK1672"/>
  <c r="BK1102"/>
  <c r="BK1319"/>
  <c i="3" r="BK207"/>
  <c r="J133"/>
  <c r="BK156"/>
  <c r="BK150"/>
  <c r="BK125"/>
  <c r="J173"/>
  <c r="J165"/>
  <c i="4" r="BK159"/>
  <c r="BK155"/>
  <c r="BK126"/>
  <c r="J146"/>
  <c r="J168"/>
  <c r="J123"/>
  <c r="BK147"/>
  <c r="J142"/>
  <c r="J153"/>
  <c r="J151"/>
  <c i="5" r="J165"/>
  <c r="BK167"/>
  <c r="J156"/>
  <c r="BK119"/>
  <c r="BK146"/>
  <c r="J137"/>
  <c r="BK156"/>
  <c r="J144"/>
  <c r="J128"/>
  <c i="6" r="BK144"/>
  <c r="J134"/>
  <c r="BK172"/>
  <c r="BK138"/>
  <c r="BK159"/>
  <c r="BK150"/>
  <c r="J142"/>
  <c r="J162"/>
  <c i="7" r="J139"/>
  <c r="J128"/>
  <c i="2" r="J793"/>
  <c r="J1640"/>
  <c r="J510"/>
  <c r="J1841"/>
  <c i="3" r="BK134"/>
  <c r="J152"/>
  <c r="J134"/>
  <c i="4" r="BK170"/>
  <c r="J165"/>
  <c r="BK131"/>
  <c i="5" r="BK132"/>
  <c r="BK130"/>
  <c r="BK136"/>
  <c r="J149"/>
  <c r="J164"/>
  <c r="J150"/>
  <c r="BK142"/>
  <c r="J166"/>
  <c i="6" r="J150"/>
  <c r="J157"/>
  <c r="J170"/>
  <c r="J128"/>
  <c r="BK125"/>
  <c r="BK134"/>
  <c r="J160"/>
  <c r="J159"/>
  <c i="2" r="BK734"/>
  <c r="J378"/>
  <c r="J816"/>
  <c r="BK577"/>
  <c r="BK668"/>
  <c r="J551"/>
  <c r="BK1642"/>
  <c r="J723"/>
  <c r="BK1862"/>
  <c r="J1394"/>
  <c r="J1850"/>
  <c r="BK1379"/>
  <c r="J1102"/>
  <c r="J581"/>
  <c r="BK296"/>
  <c r="J1853"/>
  <c r="BK1645"/>
  <c r="J744"/>
  <c r="J1856"/>
  <c r="J1422"/>
  <c r="J583"/>
  <c r="BK1861"/>
  <c r="BK1332"/>
  <c r="BK1348"/>
  <c r="BK378"/>
  <c i="3" r="BK197"/>
  <c r="J220"/>
  <c r="BK204"/>
  <c r="J205"/>
  <c r="J181"/>
  <c r="BK212"/>
  <c r="BK133"/>
  <c r="BK218"/>
  <c r="BK179"/>
  <c i="4" r="J161"/>
  <c r="BK164"/>
  <c r="BK136"/>
  <c r="J125"/>
  <c r="BK123"/>
  <c r="J127"/>
  <c r="BK124"/>
  <c r="BK128"/>
  <c r="J138"/>
  <c r="J133"/>
  <c i="5" r="BK138"/>
  <c r="J125"/>
  <c r="BK125"/>
  <c r="BK152"/>
  <c r="J135"/>
  <c r="J152"/>
  <c r="BK154"/>
  <c i="6" r="BK135"/>
  <c r="J171"/>
  <c r="J169"/>
  <c r="BK174"/>
  <c r="J164"/>
  <c r="J154"/>
  <c r="J144"/>
  <c r="J148"/>
  <c r="J146"/>
  <c i="7" r="J143"/>
  <c r="J134"/>
  <c i="2" r="J391"/>
  <c r="J144"/>
  <c r="J728"/>
  <c r="BK626"/>
  <c r="BK510"/>
  <c r="J1863"/>
  <c r="J1514"/>
  <c i="6" r="J126"/>
  <c i="7" r="BK139"/>
  <c r="J141"/>
  <c i="2" l="1" r="BK585"/>
  <c r="J585"/>
  <c r="J105"/>
  <c r="P794"/>
  <c r="R1671"/>
  <c i="3" r="BK129"/>
  <c r="J129"/>
  <c r="J100"/>
  <c i="4" r="T118"/>
  <c r="T117"/>
  <c i="2" r="P815"/>
  <c r="BK1641"/>
  <c r="J1641"/>
  <c r="J111"/>
  <c i="3" r="R124"/>
  <c r="R123"/>
  <c i="2" r="BK815"/>
  <c r="J815"/>
  <c r="J108"/>
  <c i="3" r="BK124"/>
  <c r="J124"/>
  <c r="J98"/>
  <c i="4" r="R118"/>
  <c r="R117"/>
  <c i="6" r="T163"/>
  <c i="2" r="P709"/>
  <c r="P1266"/>
  <c r="T1641"/>
  <c r="P1860"/>
  <c r="P1859"/>
  <c i="3" r="P151"/>
  <c i="5" r="P118"/>
  <c r="P117"/>
  <c i="1" r="AU98"/>
  <c i="6" r="BK163"/>
  <c r="J163"/>
  <c r="J100"/>
  <c i="2" r="P154"/>
  <c r="R585"/>
  <c r="R794"/>
  <c r="P1671"/>
  <c r="T1860"/>
  <c r="T1859"/>
  <c i="3" r="R180"/>
  <c i="5" r="BK118"/>
  <c r="J118"/>
  <c r="J97"/>
  <c i="6" r="T124"/>
  <c r="T123"/>
  <c i="2" r="BK154"/>
  <c r="J154"/>
  <c r="J99"/>
  <c r="T585"/>
  <c r="T794"/>
  <c r="BK1266"/>
  <c r="J1266"/>
  <c r="J109"/>
  <c r="R1641"/>
  <c r="R1860"/>
  <c r="R1859"/>
  <c i="3" r="P180"/>
  <c i="2" r="R709"/>
  <c r="BK1671"/>
  <c r="J1671"/>
  <c r="J112"/>
  <c i="3" r="BK151"/>
  <c r="J151"/>
  <c r="J101"/>
  <c i="2" r="R416"/>
  <c r="T576"/>
  <c r="P1423"/>
  <c r="R1837"/>
  <c i="3" r="P124"/>
  <c r="P123"/>
  <c r="T124"/>
  <c r="T123"/>
  <c i="6" r="T167"/>
  <c r="T166"/>
  <c i="2" r="T815"/>
  <c i="3" r="R129"/>
  <c i="6" r="P124"/>
  <c r="P167"/>
  <c r="P166"/>
  <c i="7" r="R130"/>
  <c i="2" r="T154"/>
  <c r="BK709"/>
  <c r="J709"/>
  <c r="J106"/>
  <c r="R1266"/>
  <c i="3" r="T129"/>
  <c i="6" r="BK167"/>
  <c r="J167"/>
  <c r="J102"/>
  <c i="7" r="P130"/>
  <c i="2" r="P416"/>
  <c r="P576"/>
  <c r="BK1423"/>
  <c r="J1423"/>
  <c r="J110"/>
  <c r="T1837"/>
  <c i="3" r="T151"/>
  <c i="2" r="R154"/>
  <c r="T709"/>
  <c r="T1266"/>
  <c r="P1641"/>
  <c r="BK1860"/>
  <c r="J1860"/>
  <c r="J115"/>
  <c i="3" r="BK180"/>
  <c r="J180"/>
  <c r="J102"/>
  <c i="6" r="R167"/>
  <c r="R166"/>
  <c i="7" r="T130"/>
  <c i="2" r="BK416"/>
  <c r="J416"/>
  <c r="J101"/>
  <c r="BK576"/>
  <c r="J576"/>
  <c r="J102"/>
  <c r="T1423"/>
  <c r="BK1837"/>
  <c r="J1837"/>
  <c r="J113"/>
  <c i="3" r="T180"/>
  <c i="4" r="P118"/>
  <c r="P117"/>
  <c i="1" r="AU97"/>
  <c i="5" r="R118"/>
  <c r="R117"/>
  <c i="6" r="R124"/>
  <c r="R123"/>
  <c r="R122"/>
  <c r="R163"/>
  <c i="2" r="T416"/>
  <c r="R576"/>
  <c r="R1423"/>
  <c r="P1837"/>
  <c i="7" r="P137"/>
  <c i="2" r="P585"/>
  <c r="P584"/>
  <c r="BK794"/>
  <c r="J794"/>
  <c r="J107"/>
  <c r="T1671"/>
  <c i="3" r="P129"/>
  <c r="P128"/>
  <c i="6" r="P163"/>
  <c i="7" r="R137"/>
  <c i="2" r="R815"/>
  <c i="3" r="R151"/>
  <c i="4" r="BK118"/>
  <c r="BK117"/>
  <c r="J117"/>
  <c r="J96"/>
  <c i="5" r="T118"/>
  <c r="T117"/>
  <c i="6" r="BK124"/>
  <c r="J124"/>
  <c r="J98"/>
  <c i="7" r="BK130"/>
  <c r="BK137"/>
  <c r="J137"/>
  <c r="J103"/>
  <c r="T137"/>
  <c i="2" r="BK137"/>
  <c r="J137"/>
  <c r="J98"/>
  <c r="BK407"/>
  <c r="J407"/>
  <c r="J100"/>
  <c i="7" r="BK127"/>
  <c r="J127"/>
  <c r="J98"/>
  <c i="2" r="BK582"/>
  <c r="J582"/>
  <c r="J103"/>
  <c i="7" r="BK135"/>
  <c r="J135"/>
  <c r="J102"/>
  <c i="6" r="BK161"/>
  <c r="J161"/>
  <c r="J99"/>
  <c i="7" r="BK133"/>
  <c r="J133"/>
  <c r="J101"/>
  <c r="BK140"/>
  <c r="J140"/>
  <c r="J104"/>
  <c r="BK142"/>
  <c r="J142"/>
  <c r="J105"/>
  <c i="6" r="BK166"/>
  <c r="J166"/>
  <c r="J101"/>
  <c i="7" r="F122"/>
  <c i="6" r="BK123"/>
  <c r="J123"/>
  <c r="J97"/>
  <c i="7" r="E115"/>
  <c r="BE132"/>
  <c r="BE136"/>
  <c r="J119"/>
  <c r="BE138"/>
  <c r="BE128"/>
  <c r="BE131"/>
  <c r="BE134"/>
  <c r="BE141"/>
  <c r="BE143"/>
  <c r="BE139"/>
  <c i="6" r="BE138"/>
  <c r="BE142"/>
  <c r="BE152"/>
  <c r="J89"/>
  <c r="BE126"/>
  <c r="BE141"/>
  <c r="BE149"/>
  <c r="BE153"/>
  <c r="BE158"/>
  <c r="BE164"/>
  <c r="BE128"/>
  <c r="BE145"/>
  <c r="BE159"/>
  <c r="BE143"/>
  <c r="BE148"/>
  <c r="BE150"/>
  <c r="BE168"/>
  <c r="F92"/>
  <c r="BE169"/>
  <c r="BE132"/>
  <c r="BE162"/>
  <c r="BE172"/>
  <c i="5" r="BK117"/>
  <c r="J117"/>
  <c r="J96"/>
  <c i="6" r="E112"/>
  <c r="BE129"/>
  <c r="BE135"/>
  <c r="BE174"/>
  <c r="BE140"/>
  <c r="BE131"/>
  <c r="BE134"/>
  <c r="BE144"/>
  <c r="BE154"/>
  <c r="BE147"/>
  <c r="BE151"/>
  <c r="BE171"/>
  <c r="BE173"/>
  <c r="BE146"/>
  <c r="BE160"/>
  <c r="BE137"/>
  <c r="BE125"/>
  <c r="BE157"/>
  <c r="BE155"/>
  <c r="BE156"/>
  <c r="BE165"/>
  <c r="BE170"/>
  <c i="5" r="J111"/>
  <c r="BE144"/>
  <c r="BE153"/>
  <c r="BE123"/>
  <c r="BE142"/>
  <c r="BE149"/>
  <c r="BE157"/>
  <c r="BE119"/>
  <c r="BE125"/>
  <c r="BE132"/>
  <c r="BE134"/>
  <c r="BE137"/>
  <c r="BE143"/>
  <c r="BE147"/>
  <c r="BE161"/>
  <c r="BE164"/>
  <c r="BE167"/>
  <c r="E85"/>
  <c r="BE148"/>
  <c r="BE162"/>
  <c r="BE165"/>
  <c r="BE168"/>
  <c r="BE124"/>
  <c r="BE129"/>
  <c r="BE145"/>
  <c r="BE150"/>
  <c r="BE156"/>
  <c r="BE166"/>
  <c i="4" r="J118"/>
  <c r="J97"/>
  <c i="5" r="F114"/>
  <c r="BE122"/>
  <c r="BE135"/>
  <c r="BE138"/>
  <c r="BE163"/>
  <c r="BE128"/>
  <c r="BE130"/>
  <c r="BE140"/>
  <c r="BE155"/>
  <c r="BE160"/>
  <c r="BE126"/>
  <c r="BE121"/>
  <c r="BE131"/>
  <c r="BE154"/>
  <c r="BE158"/>
  <c r="BE159"/>
  <c r="BE133"/>
  <c r="BE139"/>
  <c r="BE141"/>
  <c r="BE120"/>
  <c r="BE146"/>
  <c r="BE151"/>
  <c r="BE169"/>
  <c r="BE127"/>
  <c r="BE136"/>
  <c r="BE152"/>
  <c i="4" r="BE121"/>
  <c r="BE134"/>
  <c r="BE140"/>
  <c r="BE160"/>
  <c r="BE166"/>
  <c r="BE170"/>
  <c r="J89"/>
  <c r="BE119"/>
  <c r="BE122"/>
  <c r="BE135"/>
  <c r="BE169"/>
  <c r="BE172"/>
  <c r="F92"/>
  <c r="BE120"/>
  <c r="BE124"/>
  <c r="BE129"/>
  <c r="BE131"/>
  <c r="BE147"/>
  <c r="BE162"/>
  <c r="BE165"/>
  <c r="BE127"/>
  <c r="BE133"/>
  <c r="BE137"/>
  <c r="BE158"/>
  <c r="BE130"/>
  <c r="BE138"/>
  <c i="3" r="BK128"/>
  <c r="J128"/>
  <c r="J99"/>
  <c i="4" r="BE126"/>
  <c r="BE164"/>
  <c r="BE168"/>
  <c r="BE174"/>
  <c r="BE123"/>
  <c r="BE153"/>
  <c r="BE154"/>
  <c r="BE157"/>
  <c r="BE159"/>
  <c r="BE163"/>
  <c r="BE171"/>
  <c r="E107"/>
  <c r="BE128"/>
  <c r="BE150"/>
  <c r="BE125"/>
  <c r="BE139"/>
  <c r="BE144"/>
  <c r="BE149"/>
  <c r="BE155"/>
  <c r="BE173"/>
  <c r="BE175"/>
  <c i="3" r="BK123"/>
  <c r="BK122"/>
  <c r="J122"/>
  <c i="4" r="BE132"/>
  <c r="BE143"/>
  <c r="BE151"/>
  <c r="BE141"/>
  <c r="BE148"/>
  <c r="BE161"/>
  <c r="BE142"/>
  <c r="BE146"/>
  <c r="BE167"/>
  <c r="BE176"/>
  <c r="BE136"/>
  <c r="BE145"/>
  <c r="BE152"/>
  <c r="BE156"/>
  <c i="3" r="J89"/>
  <c r="BE133"/>
  <c r="BE146"/>
  <c r="BE147"/>
  <c r="BE189"/>
  <c r="BE197"/>
  <c r="BE205"/>
  <c r="BE213"/>
  <c r="BE125"/>
  <c r="BE207"/>
  <c r="BE210"/>
  <c r="BE212"/>
  <c r="BE173"/>
  <c r="BE217"/>
  <c r="F92"/>
  <c r="BE164"/>
  <c r="BE201"/>
  <c r="E112"/>
  <c r="BE126"/>
  <c r="BE132"/>
  <c r="BE165"/>
  <c r="BE179"/>
  <c r="BE202"/>
  <c r="BE221"/>
  <c r="BE219"/>
  <c r="BE127"/>
  <c r="BE209"/>
  <c i="2" r="BK584"/>
  <c r="J584"/>
  <c r="J104"/>
  <c i="3" r="BE154"/>
  <c r="BE140"/>
  <c r="BE181"/>
  <c r="BE216"/>
  <c i="2" r="BK1859"/>
  <c r="J1859"/>
  <c r="J114"/>
  <c i="3" r="BE176"/>
  <c r="BE130"/>
  <c r="BE188"/>
  <c r="BE211"/>
  <c r="BE220"/>
  <c r="BE222"/>
  <c i="2" r="BK136"/>
  <c r="J136"/>
  <c r="J97"/>
  <c i="3" r="BE155"/>
  <c r="BE134"/>
  <c r="BE150"/>
  <c r="BE152"/>
  <c r="BE203"/>
  <c r="BE156"/>
  <c r="BE182"/>
  <c r="BE206"/>
  <c r="BE208"/>
  <c r="BE131"/>
  <c r="BE191"/>
  <c r="BE204"/>
  <c r="BE218"/>
  <c i="2" r="BE196"/>
  <c r="BE726"/>
  <c r="BE1072"/>
  <c r="BE1361"/>
  <c r="BE1379"/>
  <c r="F92"/>
  <c r="BE626"/>
  <c r="E125"/>
  <c r="BE799"/>
  <c r="BE1041"/>
  <c r="BE1132"/>
  <c r="BE1306"/>
  <c r="BE1363"/>
  <c r="BE1408"/>
  <c r="BE1422"/>
  <c r="BE1424"/>
  <c r="BE1645"/>
  <c r="BE668"/>
  <c r="BE720"/>
  <c r="BE1102"/>
  <c r="BE1265"/>
  <c r="BE1348"/>
  <c r="BE1454"/>
  <c r="BE1662"/>
  <c r="BE1665"/>
  <c r="BE1752"/>
  <c r="BE1795"/>
  <c r="BE1838"/>
  <c r="BE1847"/>
  <c r="BE1862"/>
  <c r="BE255"/>
  <c r="BE577"/>
  <c r="BE710"/>
  <c r="BE714"/>
  <c r="BE723"/>
  <c r="BE729"/>
  <c r="BE733"/>
  <c r="BE1235"/>
  <c r="BE1407"/>
  <c r="BE1421"/>
  <c r="BE1544"/>
  <c r="BE1647"/>
  <c r="BE1650"/>
  <c r="BE1712"/>
  <c r="BE1850"/>
  <c r="BE138"/>
  <c r="BE378"/>
  <c r="BE391"/>
  <c r="BE408"/>
  <c r="BE628"/>
  <c r="BE969"/>
  <c r="BE1514"/>
  <c r="BE1640"/>
  <c r="BE1642"/>
  <c r="BE1653"/>
  <c r="BE1753"/>
  <c r="BE1844"/>
  <c r="BE211"/>
  <c r="BE403"/>
  <c r="BE739"/>
  <c r="BE745"/>
  <c r="BE795"/>
  <c r="BE1163"/>
  <c r="BE1319"/>
  <c r="BE1392"/>
  <c r="BE1597"/>
  <c r="BE1628"/>
  <c r="BE1656"/>
  <c r="BE1659"/>
  <c r="BE1668"/>
  <c r="BE1672"/>
  <c r="BE1853"/>
  <c r="BE1863"/>
  <c r="BE906"/>
  <c r="BE1011"/>
  <c r="BE1394"/>
  <c r="BE1484"/>
  <c r="BE1635"/>
  <c r="BE1841"/>
  <c r="BE1864"/>
  <c r="J89"/>
  <c r="BE551"/>
  <c r="BE155"/>
  <c r="BE296"/>
  <c r="BE387"/>
  <c r="BE728"/>
  <c r="BE798"/>
  <c r="BE937"/>
  <c r="BE1199"/>
  <c r="BE1332"/>
  <c r="BE1366"/>
  <c r="BE1567"/>
  <c r="BE1856"/>
  <c r="BE1861"/>
  <c r="BE583"/>
  <c r="BE727"/>
  <c r="BE793"/>
  <c r="BE559"/>
  <c r="BE578"/>
  <c r="BE708"/>
  <c r="BE717"/>
  <c r="BE792"/>
  <c r="BE816"/>
  <c r="BE846"/>
  <c r="BE985"/>
  <c r="BE417"/>
  <c r="BE510"/>
  <c r="BE781"/>
  <c r="BE144"/>
  <c r="BE337"/>
  <c r="BE398"/>
  <c r="BE459"/>
  <c r="BE586"/>
  <c r="BE734"/>
  <c r="BE876"/>
  <c r="BE1267"/>
  <c r="BE1280"/>
  <c r="BE1293"/>
  <c r="BE149"/>
  <c r="BE225"/>
  <c r="BE383"/>
  <c r="BE500"/>
  <c r="BE581"/>
  <c r="BE744"/>
  <c r="BE778"/>
  <c r="BE814"/>
  <c i="3" r="F37"/>
  <c i="1" r="BD96"/>
  <c i="5" r="F34"/>
  <c i="1" r="BA98"/>
  <c i="4" r="F34"/>
  <c i="1" r="BA97"/>
  <c i="3" r="J30"/>
  <c i="6" r="F34"/>
  <c i="1" r="BA99"/>
  <c i="7" r="F34"/>
  <c i="1" r="BA100"/>
  <c i="4" r="F37"/>
  <c i="1" r="BD97"/>
  <c i="6" r="J34"/>
  <c i="1" r="AW99"/>
  <c i="7" r="F36"/>
  <c i="1" r="BC100"/>
  <c i="2" r="F36"/>
  <c i="1" r="BC95"/>
  <c i="3" r="F36"/>
  <c i="1" r="BC96"/>
  <c i="5" r="F35"/>
  <c i="1" r="BB98"/>
  <c i="7" r="J34"/>
  <c i="1" r="AW100"/>
  <c i="4" r="J34"/>
  <c i="1" r="AW97"/>
  <c i="5" r="J34"/>
  <c i="1" r="AW98"/>
  <c i="3" r="F35"/>
  <c i="1" r="BB96"/>
  <c i="6" r="F37"/>
  <c i="1" r="BD99"/>
  <c i="7" r="F35"/>
  <c i="1" r="BB100"/>
  <c i="2" r="F37"/>
  <c i="1" r="BD95"/>
  <c i="2" r="J34"/>
  <c i="1" r="AW95"/>
  <c i="3" r="J34"/>
  <c i="1" r="AW96"/>
  <c i="5" r="F36"/>
  <c i="1" r="BC98"/>
  <c i="3" r="F34"/>
  <c i="1" r="BA96"/>
  <c i="5" r="F37"/>
  <c i="1" r="BD98"/>
  <c i="2" r="F34"/>
  <c i="1" r="BA95"/>
  <c i="4" r="F35"/>
  <c i="1" r="BB97"/>
  <c i="6" r="F36"/>
  <c i="1" r="BC99"/>
  <c i="2" r="F35"/>
  <c i="1" r="BB95"/>
  <c i="4" r="F36"/>
  <c i="1" r="BC97"/>
  <c i="4" r="J30"/>
  <c i="6" r="F35"/>
  <c i="1" r="BB99"/>
  <c i="7" r="F37"/>
  <c i="1" r="BD100"/>
  <c i="2" l="1" r="T584"/>
  <c i="7" r="R129"/>
  <c r="R125"/>
  <c r="BK129"/>
  <c r="J129"/>
  <c r="J99"/>
  <c i="2" r="T136"/>
  <c r="T135"/>
  <c r="R584"/>
  <c i="7" r="T129"/>
  <c r="T125"/>
  <c i="2" r="R136"/>
  <c r="R135"/>
  <c i="3" r="T128"/>
  <c r="T122"/>
  <c i="6" r="T122"/>
  <c r="P123"/>
  <c r="P122"/>
  <c i="1" r="AU99"/>
  <c i="2" r="P136"/>
  <c r="P135"/>
  <c i="1" r="AU95"/>
  <c i="7" r="P129"/>
  <c r="P125"/>
  <c i="1" r="AU100"/>
  <c i="3" r="R128"/>
  <c r="R122"/>
  <c r="P122"/>
  <c i="1" r="AU96"/>
  <c i="7" r="BK126"/>
  <c r="J126"/>
  <c r="J97"/>
  <c r="J130"/>
  <c r="J100"/>
  <c i="6" r="BK122"/>
  <c r="J122"/>
  <c i="1" r="AG97"/>
  <c r="AG96"/>
  <c i="3" r="J123"/>
  <c r="J97"/>
  <c r="J96"/>
  <c i="2" r="BK135"/>
  <c r="J135"/>
  <c r="J96"/>
  <c i="3" r="F33"/>
  <c i="1" r="AZ96"/>
  <c i="5" r="J30"/>
  <c i="1" r="AG98"/>
  <c i="6" r="J33"/>
  <c i="1" r="AV99"/>
  <c r="AT99"/>
  <c i="5" r="J33"/>
  <c i="1" r="AV98"/>
  <c r="AT98"/>
  <c r="BD94"/>
  <c r="W33"/>
  <c i="5" r="F33"/>
  <c i="1" r="AZ98"/>
  <c r="BA94"/>
  <c r="W30"/>
  <c i="4" r="F33"/>
  <c i="1" r="AZ97"/>
  <c r="BC94"/>
  <c r="W32"/>
  <c i="4" r="J33"/>
  <c i="1" r="AV97"/>
  <c r="AT97"/>
  <c r="AN97"/>
  <c i="2" r="J33"/>
  <c i="1" r="AV95"/>
  <c r="AT95"/>
  <c i="3" r="J33"/>
  <c i="1" r="AV96"/>
  <c r="AT96"/>
  <c r="AN96"/>
  <c i="2" r="F33"/>
  <c i="1" r="AZ95"/>
  <c i="6" r="F33"/>
  <c i="1" r="AZ99"/>
  <c i="6" r="J30"/>
  <c i="1" r="AG99"/>
  <c i="7" r="F33"/>
  <c i="1" r="AZ100"/>
  <c i="7" r="J33"/>
  <c i="1" r="AV100"/>
  <c r="AT100"/>
  <c r="BB94"/>
  <c r="AX94"/>
  <c i="7" l="1" r="BK125"/>
  <c r="J125"/>
  <c r="J96"/>
  <c i="1" r="AN99"/>
  <c i="6" r="J96"/>
  <c i="1" r="AN98"/>
  <c i="6" r="J39"/>
  <c i="5" r="J39"/>
  <c i="4" r="J39"/>
  <c i="3" r="J39"/>
  <c i="1" r="AU94"/>
  <c i="2" r="J30"/>
  <c i="1" r="AG95"/>
  <c r="AZ94"/>
  <c r="W29"/>
  <c r="AY94"/>
  <c r="W31"/>
  <c r="AW94"/>
  <c r="AK30"/>
  <c i="2" l="1" r="J39"/>
  <c i="1" r="AN95"/>
  <c i="7" r="J30"/>
  <c i="1" r="AG100"/>
  <c r="AG94"/>
  <c r="AK26"/>
  <c r="AV94"/>
  <c r="AK29"/>
  <c r="AK35"/>
  <c i="7" l="1" r="J39"/>
  <c i="1" r="AN100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<sst xmlns="http://schemas.openxmlformats.org/spreadsheetml/2006/main">
  <si>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</si>
  <si>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</si>
  <si>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</si>
  <si>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</si>
  <si>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</si>
  <si>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{1f246db3-74ab-4608-9131-c9c4fcea0db9}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</si>
  <si>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</si>
  <si>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</si>
  <si>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</si>
  <si>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</si>
  <si>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</si>
  <si>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</si>
  <si>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</si>
  <si>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</si>
  <si>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</si>
  <si>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</si>
  <si>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</si>
  <si>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ČÁSTI 1NP STŘEDISKA ZDRAVÍ_ČÁST ZBÝVAJÍCÍ</t>
  </si>
  <si>
    <t>KSO:</t>
  </si>
  <si>
    <t>CC-CZ:</t>
  </si>
  <si>
    <t>Místo:</t>
  </si>
  <si>
    <t>Dobříš</t>
  </si>
  <si>
    <t>Datum:</t>
  </si>
  <si>
    <t>6. 6. 2024</t>
  </si>
  <si>
    <t>Zadavatel:</t>
  </si>
  <si>
    <t>IČ:</t>
  </si>
  <si>
    <t>002 42 098</t>
  </si>
  <si>
    <t xml:space="preserve">Město Dobříš </t>
  </si>
  <si>
    <t>DIČ:</t>
  </si>
  <si>
    <t>Uchazeč:</t>
  </si>
  <si>
    <t>Vyplň údaj</t>
  </si>
  <si>
    <t>Projektant:</t>
  </si>
  <si>
    <t>093 24 992</t>
  </si>
  <si>
    <t xml:space="preserve">NeOn projekting s.r.o. </t>
  </si>
  <si>
    <t>True</t>
  </si>
  <si>
    <t>Zpracovatel:</t>
  </si>
  <si>
    <t>251 93 147</t>
  </si>
  <si>
    <t>Dussen, spol. s r.o.</t>
  </si>
  <si>
    <t>Poznámka:</t>
  </si>
  <si>
    <t>S jednotlivými položkami souvisí také neuvedené činnosti, které jsou dány dle technických, technologických a pracovních předpisů jednotlivých dodavatelů a to i když nejsou zvlášť uvedené v rozpočtu tzn. veškeré práce v rozpočtu je nutno ocenit jako komplexně vykonané práce včetně zabudovávaného, spotřebního a pomocného materiálu, nářadí a jiných strojů přestože nejsou vypsány jednotlivě. Zpracovatel rozpočtu upozorňuje uchazeče, že je povinen si překontrolovat veškeré výměry tak, aby nabídka byla předložena dle skutečného stavu a výměr projektové dokumentace. Za výše uvedené odpovídá sám zhotovitel.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</si>
  <si>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</si>
  <si>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</si>
  <si>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</si>
  <si>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</si>
  <si>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</si>
  <si>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</si>
  <si>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</si>
  <si>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</si>
  <si>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</si>
  <si>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</si>
  <si>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</si>
  <si>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</si>
  <si>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</si>
  <si>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</si>
  <si>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</si>
  <si>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</si>
  <si>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</si>
  <si>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</si>
  <si>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</si>
  <si>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</si>
  <si>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</si>
  <si>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</si>
  <si>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</si>
  <si>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</si>
  <si>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</si>
  <si>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</si>
  <si>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</si>
  <si>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</si>
  <si>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</si>
  <si>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</si>
  <si>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</si>
  <si>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</si>
  <si>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</si>
  <si>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</si>
  <si>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</si>
  <si>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</si>
  <si>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</si>
  <si>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</si>
  <si>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</si>
  <si>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</si>
  <si>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</si>
  <si>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</si>
  <si>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</si>
  <si>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</si>
  <si>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</si>
  <si>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</si>
  <si>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 xml:space="preserve">STAVEBNÍ ÚPRAVY ČÁSTI 1NP STŘEDISKA ZDRAVÍ </t>
  </si>
  <si>
    <t>STA</t>
  </si>
  <si>
    <t>{fd3b9825-73df-4afc-a104-2c03ae488583}</t>
  </si>
  <si>
    <t>2</t>
  </si>
  <si>
    <t>ZTI</t>
  </si>
  <si>
    <t>{ad60cf5c-1860-4a50-9bb1-a542f6479433}</t>
  </si>
  <si>
    <t>3</t>
  </si>
  <si>
    <t>VYTÁPĚNÍ</t>
  </si>
  <si>
    <t>{b626aa95-1247-4234-9289-e0dcc40edb18}</t>
  </si>
  <si>
    <t>4</t>
  </si>
  <si>
    <t>VZT</t>
  </si>
  <si>
    <t>{3f2f7e36-c79d-4606-9089-40bbbdfcd6a7}</t>
  </si>
  <si>
    <t>5</t>
  </si>
  <si>
    <t>ELEKTROINSTALACE + SLA + MAR</t>
  </si>
  <si>
    <t>{6f7a039b-495e-481c-87dc-1c1a78dcc786}</t>
  </si>
  <si>
    <t>6</t>
  </si>
  <si>
    <t>VRN</t>
  </si>
  <si>
    <t>{8772b5c0-815b-431f-b4d4-20480b9dfa07}</t>
  </si>
  <si>
    <t>KRYCÍ LIST SOUPISU PRACÍ</t>
  </si>
  <si>
    <t>Objekt:</t>
  </si>
  <si>
    <t xml:space="preserve">1 - STAVEBNÍ ÚPRAVY ČÁSTI 1NP STŘEDISKA ZDRAVÍ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</si>
  <si>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</si>
  <si>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</si>
  <si>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</si>
  <si>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</si>
  <si>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</si>
  <si>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</si>
  <si>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</si>
  <si>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</si>
  <si>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</si>
  <si>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</si>
  <si>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</si>
  <si>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</si>
  <si>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</si>
  <si>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</si>
  <si>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</si>
  <si>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</si>
  <si>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</si>
  <si>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</si>
  <si>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</si>
  <si>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</si>
  <si>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</si>
  <si>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</si>
  <si>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</si>
  <si>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</si>
  <si>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</si>
  <si>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</si>
  <si>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</si>
  <si>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</si>
  <si>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</si>
  <si>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</si>
  <si>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</si>
  <si>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</si>
  <si>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</si>
  <si>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</si>
  <si>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</si>
  <si>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</si>
  <si>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</si>
  <si>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</si>
  <si>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</si>
  <si>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</si>
  <si>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</si>
  <si>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</si>
  <si>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</si>
  <si>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</si>
  <si>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</si>
  <si>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102414052</t>
  </si>
  <si>
    <t>VV</t>
  </si>
  <si>
    <t>VEŘEJNÉ PLOCHY</t>
  </si>
  <si>
    <t>"107B WC INVALIDA + PŘEBALOVACÍ PULT"2,2*2,95</t>
  </si>
  <si>
    <t>ODBĚROVÁ MÍSTNOST</t>
  </si>
  <si>
    <t>"132 ODBĚROVÁ MÍSTNOST"0,7*2,95</t>
  </si>
  <si>
    <t>Součet</t>
  </si>
  <si>
    <t>342272245</t>
  </si>
  <si>
    <t>Příčka z pórobetonových hladkých tvárnic na tenkovrstvou maltu tl 150 mm</t>
  </si>
  <si>
    <t>-1598111099</t>
  </si>
  <si>
    <t>"107B WC INVALIDA + PŘEBALOVACÍ PULT"(2,25+2,978+0,526+0,526)*2,95+0,7*2,1*2</t>
  </si>
  <si>
    <t>Mezisoučet</t>
  </si>
  <si>
    <t>342291121</t>
  </si>
  <si>
    <t>Ukotvení příček k cihelným konstrukcím plochými kotvami</t>
  </si>
  <si>
    <t>m</t>
  </si>
  <si>
    <t>-1503311794</t>
  </si>
  <si>
    <t>"107B WC INVALIDA + PŘEBALOVACÍ PULT"2,95*8</t>
  </si>
  <si>
    <t>Úpravy povrchů, podlahy a osazování výplní</t>
  </si>
  <si>
    <t>215</t>
  </si>
  <si>
    <t>611325401</t>
  </si>
  <si>
    <t>Oprava vnitřní vápenocementové hrubé omítky stropů v rozsahu plochy do 10 %</t>
  </si>
  <si>
    <t>76742489</t>
  </si>
  <si>
    <t>"101 ZÁDVEŘÍ"14,45</t>
  </si>
  <si>
    <t>"102 CHODBA HLAVNÍ"51,05</t>
  </si>
  <si>
    <t>"103 ÚKLID"1,97</t>
  </si>
  <si>
    <t>"104 VÝTAH"3,07</t>
  </si>
  <si>
    <t>"105 SCHODIŠTĚ"23,8</t>
  </si>
  <si>
    <t>"106 CHODBA 2"8,35</t>
  </si>
  <si>
    <t>"107 HALA"61,57</t>
  </si>
  <si>
    <t>"107B WC INVALIDA + PŘEBALOVACÍ PULT"4,95</t>
  </si>
  <si>
    <t>"108 CHODBA 3"4,03</t>
  </si>
  <si>
    <t>"109 SPRCHA + WC PERSONÁL"6</t>
  </si>
  <si>
    <t>"110 WC PERSONÁL"2,38</t>
  </si>
  <si>
    <t>"111 WC PERSONÁL"3,58</t>
  </si>
  <si>
    <t>"112 PRÁDELNA"3,84</t>
  </si>
  <si>
    <t>"113 WC PERSONÁL"3,23</t>
  </si>
  <si>
    <t>"114 WC MUŽI PACIENTI"2,37</t>
  </si>
  <si>
    <t>"115 WC ŽENY PACIENTI"2,93</t>
  </si>
  <si>
    <t>"116 WC ŽENY PACIENTI"3,31</t>
  </si>
  <si>
    <t>PROSTORY PROVOZU</t>
  </si>
  <si>
    <t>"136 DENNÍ MÍSTNOST"12,6</t>
  </si>
  <si>
    <t>"137 SPRCHA"1,79</t>
  </si>
  <si>
    <t>ORDINACE NEUROLOGIE</t>
  </si>
  <si>
    <t>"138 ORDINACE LÉKAŘ"30,06</t>
  </si>
  <si>
    <t>"139 VYŠETŘOVNA"7,58</t>
  </si>
  <si>
    <t>OPTIKA</t>
  </si>
  <si>
    <t>"117 OPTIKA"38,83</t>
  </si>
  <si>
    <t>"132 ODBĚROVÁ MÍSTNOST"20,39</t>
  </si>
  <si>
    <t>LOGOPEDIE</t>
  </si>
  <si>
    <t>"129 CHODBA"2,38</t>
  </si>
  <si>
    <t>"130 WC"1,85</t>
  </si>
  <si>
    <t>"131 LOGOPEDIE"11,39</t>
  </si>
  <si>
    <t>217</t>
  </si>
  <si>
    <t>612142001</t>
  </si>
  <si>
    <t>Pletivo sklovláknité vnitřních stěn vtlačené do tmelu</t>
  </si>
  <si>
    <t>1633521421</t>
  </si>
  <si>
    <t>"107 HALA"(3,34+5,3+6,4)*2,95</t>
  </si>
  <si>
    <t>"107B WC INVALIDA + PŘEBALOVACÍ PULT"8,9*(2,95)</t>
  </si>
  <si>
    <t>ZAZDÍVKY</t>
  </si>
  <si>
    <t>0,9*2,1*2</t>
  </si>
  <si>
    <t>1*2,1*2</t>
  </si>
  <si>
    <t>0,7*2,1</t>
  </si>
  <si>
    <t>0,8*2,1*2*2</t>
  </si>
  <si>
    <t>PŘÍČKY</t>
  </si>
  <si>
    <t>(0,7+0,7+0,1)*2,95</t>
  </si>
  <si>
    <t>216</t>
  </si>
  <si>
    <t>612321131</t>
  </si>
  <si>
    <t>Vápenocementový štuk vnitřních stěn tloušťky do 3 mm</t>
  </si>
  <si>
    <t>533011294</t>
  </si>
  <si>
    <t>"107B WC INVALIDA + PŘEBALOVACÍ PULT"8,9*(2,95-2,1)</t>
  </si>
  <si>
    <t>211</t>
  </si>
  <si>
    <t>612325402</t>
  </si>
  <si>
    <t>Oprava vnitřní vápenocementové hrubé omítky stěn v rozsahu plochy přes 10 do 30 %</t>
  </si>
  <si>
    <t>-1828661932</t>
  </si>
  <si>
    <t>"103 ÚKLID"6,148*(2,1)</t>
  </si>
  <si>
    <t>"107B WC INVALIDA + PŘEBALOVACÍ PULT"8,9*(2,1)</t>
  </si>
  <si>
    <t>"109 SPRCHA + WC PERSONÁL"13,76*(2,1)</t>
  </si>
  <si>
    <t>"110 WC PERSONÁL"6,22*(2,1)</t>
  </si>
  <si>
    <t>"111 WC PERSONÁL"9,867*(2,1)</t>
  </si>
  <si>
    <t>"112 PRÁDELNA"8,279*(2,1)</t>
  </si>
  <si>
    <t>"113 WC PERSONÁL"7,874*(2,1)</t>
  </si>
  <si>
    <t>"114 WC MUŽI PACIENTI"6,582*(2,1)</t>
  </si>
  <si>
    <t>"115 WC ŽENY PACIENTI"7,364*(2,1)</t>
  </si>
  <si>
    <t>"116 WC ŽENY PACIENTI"7,68*(2,1)</t>
  </si>
  <si>
    <t>"137 SPRCHA"5,81*(2,1)</t>
  </si>
  <si>
    <t>"130 WC"5,672*(2,1)</t>
  </si>
  <si>
    <t>OBKLAD ZA KUCHYŇSKÝMI LINKAMI</t>
  </si>
  <si>
    <t>"136 DENNÍ MÍSTNOST"2,1*1,5</t>
  </si>
  <si>
    <t>"138 ORDINACE LÉKAŘ"2,5*1,5</t>
  </si>
  <si>
    <t>"132 ODBĚROVÁ MÍSTNOST"2*1,5</t>
  </si>
  <si>
    <t>210</t>
  </si>
  <si>
    <t>612325412</t>
  </si>
  <si>
    <t>Oprava vnitřní vápenocementové hladké omítky stěn v rozsahu plochy přes 10 do 30 %</t>
  </si>
  <si>
    <t>1790589279</t>
  </si>
  <si>
    <t>"101 ZÁDVEŘÍ"14,45*2,95</t>
  </si>
  <si>
    <t>"102 CHODBA HLAVNÍ"50,744*2,95</t>
  </si>
  <si>
    <t>"103 ÚKLID"6,148*(2,95-2,1)</t>
  </si>
  <si>
    <t>"104 VÝTAH"0*2,95</t>
  </si>
  <si>
    <t>"105 SCHODIŠTĚ"21,2*2,95</t>
  </si>
  <si>
    <t>"106 CHODBA 2"14,27*2,95</t>
  </si>
  <si>
    <t>"107 HALA"57,35*2,95</t>
  </si>
  <si>
    <t>"107B WC INVALIDA + PŘEBALOVACÍ PULT"0</t>
  </si>
  <si>
    <t>"108 CHODBA 3"8,408*2,95</t>
  </si>
  <si>
    <t>"109 SPRCHA + WC PERSONÁL"13,76*(2,95-2,1)</t>
  </si>
  <si>
    <t>"110 WC PERSONÁL"6,22*(2,95-2,1)</t>
  </si>
  <si>
    <t>"111 WC PERSONÁL"9,867*(2,95-2,1)</t>
  </si>
  <si>
    <t>"112 PRÁDELNA"8,279*(2,95-2,1)</t>
  </si>
  <si>
    <t>"113 WC PERSONÁL"7,874*(2,95-2,1)</t>
  </si>
  <si>
    <t>"114 WC MUŽI PACIENTI"6,582*(2,95-2,1)</t>
  </si>
  <si>
    <t>"115 WC ŽENY PACIENTI"7,364*(2,95-2,1)</t>
  </si>
  <si>
    <t>"116 WC ŽENY PACIENTI"7,68*(2,95-2,1)</t>
  </si>
  <si>
    <t>"136 DENNÍ MÍSTNOST"17,277*2,95</t>
  </si>
  <si>
    <t>"137 SPRCHA"5,81*(2,95-2,1)</t>
  </si>
  <si>
    <t>"138 ORDINACE LÉKAŘ"26,797*2,95</t>
  </si>
  <si>
    <t>"139 VYŠETŘOVNA"11,366*2,95</t>
  </si>
  <si>
    <t>"117 OPTIKA"33,189*2,95</t>
  </si>
  <si>
    <t>"132 ODBĚROVÁ MÍSTNOST"19,339*2,95</t>
  </si>
  <si>
    <t>"129 CHODBA"6,666*2,95</t>
  </si>
  <si>
    <t>"130 WC"5,672*(2,95-2,1)</t>
  </si>
  <si>
    <t>"131 LOGOPEDIE"13,951*2,95</t>
  </si>
  <si>
    <t>218</t>
  </si>
  <si>
    <t>632451034</t>
  </si>
  <si>
    <t>Vyrovnávací potěr tl přes 40 do 50 mm z MC 15 provedený v ploše</t>
  </si>
  <si>
    <t>425713445</t>
  </si>
  <si>
    <t>VYROVNÁNÍ PODLAH DLE PD</t>
  </si>
  <si>
    <t>239</t>
  </si>
  <si>
    <t>634112113</t>
  </si>
  <si>
    <t>Obvodová dilatace podlahovým páskem z pěnového PE mezi stěnou a mazaninou nebo potěrem v 80 mm</t>
  </si>
  <si>
    <t>1199934921</t>
  </si>
  <si>
    <t>"102 CHODBA HLAVNÍ"50,744</t>
  </si>
  <si>
    <t>"103 ÚKLID"6,148</t>
  </si>
  <si>
    <t>"104 VÝTAH"0</t>
  </si>
  <si>
    <t>"105 SCHODIŠTĚ"21,2</t>
  </si>
  <si>
    <t>"106 CHODBA 2"14,27</t>
  </si>
  <si>
    <t>"107 HALA"57,35</t>
  </si>
  <si>
    <t>"108 CHODBA 3"8,408</t>
  </si>
  <si>
    <t>"109 SPRCHA + WC PERSONÁL"13,76</t>
  </si>
  <si>
    <t>"110 WC PERSONÁL"6,22</t>
  </si>
  <si>
    <t>"111 WC PERSONÁL"9,867</t>
  </si>
  <si>
    <t>"112 PRÁDELNA"8,279</t>
  </si>
  <si>
    <t>"113 WC PERSONÁL"7,874</t>
  </si>
  <si>
    <t>"114 WC MUŽI PACIENTI"6,582</t>
  </si>
  <si>
    <t>"115 WC ŽENY PACIENTI"7,364</t>
  </si>
  <si>
    <t>"116 WC ŽENY PACIENTI"7,68</t>
  </si>
  <si>
    <t>"136 DENNÍ MÍSTNOST"17,277</t>
  </si>
  <si>
    <t>"137 SPRCHA"5,81</t>
  </si>
  <si>
    <t>"138 ORDINACE LÉKAŘ"26,797</t>
  </si>
  <si>
    <t>"139 VYŠETŘOVNA"11,366</t>
  </si>
  <si>
    <t>"117 OPTIKA"33,189</t>
  </si>
  <si>
    <t>"132 ODBĚROVÁ MÍSTNOST"19,339</t>
  </si>
  <si>
    <t>"129 CHODBA"6,666</t>
  </si>
  <si>
    <t>"130 WC"5,672</t>
  </si>
  <si>
    <t>"131 LOGOPEDIE"13,951</t>
  </si>
  <si>
    <t>226</t>
  </si>
  <si>
    <t>642942111</t>
  </si>
  <si>
    <t>Osazování zárubní nebo rámů dveřních kovových do 2,5 m2 na MC</t>
  </si>
  <si>
    <t>kus</t>
  </si>
  <si>
    <t>982651394</t>
  </si>
  <si>
    <t>DVEŘE POSUVNÉ</t>
  </si>
  <si>
    <t>"136 DENNÍ MÍSTNOST"1</t>
  </si>
  <si>
    <t>227</t>
  </si>
  <si>
    <t>M</t>
  </si>
  <si>
    <t>55331480</t>
  </si>
  <si>
    <t>zárubeň jednokřídlá ocelová pro zdění tl stěny 75-100mm rozměru 600/1970, 2100mm</t>
  </si>
  <si>
    <t>8</t>
  </si>
  <si>
    <t>-371317683</t>
  </si>
  <si>
    <t>225</t>
  </si>
  <si>
    <t>642942591</t>
  </si>
  <si>
    <t>Příplatek k osazování rámů dveřních za osazení kotevních želez vedení posuvných dveří</t>
  </si>
  <si>
    <t>-1833066228</t>
  </si>
  <si>
    <t>10</t>
  </si>
  <si>
    <t>642942611</t>
  </si>
  <si>
    <t>Osazování zárubní nebo rámů dveřních kovových do 2,5 m2 na montážní pěnu</t>
  </si>
  <si>
    <t>-1362620528</t>
  </si>
  <si>
    <t>"115 WC ŽENY PACIENTI"1</t>
  </si>
  <si>
    <t>"116 WC ŽENY PACIENTI"1</t>
  </si>
  <si>
    <t>"132 ODBĚROVÁ MÍSTNOST"1</t>
  </si>
  <si>
    <t>55331487</t>
  </si>
  <si>
    <t>zárubeň jednokřídlá ocelová pro zdění tl stěny 110-150mm rozměru 800/1970, 2100mm</t>
  </si>
  <si>
    <t>1769027492</t>
  </si>
  <si>
    <t>13</t>
  </si>
  <si>
    <t>55331488</t>
  </si>
  <si>
    <t>zárubeň jednokřídlá ocelová pro zdění tl stěny 110-150mm rozměru 900/1970, 2100mm</t>
  </si>
  <si>
    <t>-981662607</t>
  </si>
  <si>
    <t>ORDINACE PRAKTICKÉHO LÉKAŘE 2</t>
  </si>
  <si>
    <t>61</t>
  </si>
  <si>
    <t>Úprava povrchů vnitřních</t>
  </si>
  <si>
    <t>14</t>
  </si>
  <si>
    <t>619995001</t>
  </si>
  <si>
    <t>Začištění omítek kolem oken, dveří, podlah nebo obkladů</t>
  </si>
  <si>
    <t>1254555645</t>
  </si>
  <si>
    <t>OKNA</t>
  </si>
  <si>
    <t>(0,86+2,03+2,03)*(3+11)</t>
  </si>
  <si>
    <t>(1,53+2,74+2,74)</t>
  </si>
  <si>
    <t>(1,43+1,746+1,746)*1</t>
  </si>
  <si>
    <t>ROHY ZDÍ</t>
  </si>
  <si>
    <t>2,95*11</t>
  </si>
  <si>
    <t>9</t>
  </si>
  <si>
    <t>Ostatní konstrukce a práce, bourání</t>
  </si>
  <si>
    <t>15</t>
  </si>
  <si>
    <t>949101111</t>
  </si>
  <si>
    <t>Lešení pomocné pro objekty pozemních staveb s lešeňovou podlahou v do 1,9 m zatížení do 150 kg/m2</t>
  </si>
  <si>
    <t>-1500071289</t>
  </si>
  <si>
    <t>16</t>
  </si>
  <si>
    <t>952901111</t>
  </si>
  <si>
    <t>Vyčištění budov bytové a občanské výstavby při výšce podlaží do 4 m</t>
  </si>
  <si>
    <t>1176448008</t>
  </si>
  <si>
    <t>17</t>
  </si>
  <si>
    <t>962031133</t>
  </si>
  <si>
    <t>Bourání příček nebo přizdívek z cihel pálených tl přes 100 do 150 mm</t>
  </si>
  <si>
    <t>-852435241</t>
  </si>
  <si>
    <t>"106 CHODBA"1,475*2,95</t>
  </si>
  <si>
    <t>"112 PRÁDELNA"1,425*2,95</t>
  </si>
  <si>
    <t>"113 WC PERSONÁL"1,271*2,95</t>
  </si>
  <si>
    <t>"115 WC ŽENY PACIENTI"1,214*2,95</t>
  </si>
  <si>
    <t>"116 WC ŽENY PACIENTI"1,372*2,95</t>
  </si>
  <si>
    <t>"132 ODBĚROVÁ MÍSTNOST"0,1*2,1</t>
  </si>
  <si>
    <t>221</t>
  </si>
  <si>
    <t>965043341</t>
  </si>
  <si>
    <t>Bourání podkladů pod dlažby betonových s potěrem nebo teracem tl do 100 mm pl přes 4 m2</t>
  </si>
  <si>
    <t>m3</t>
  </si>
  <si>
    <t>-1785952685</t>
  </si>
  <si>
    <t>"101 ZÁDVEŘÍ"14,45*0,05</t>
  </si>
  <si>
    <t>"102 CHODBA HLAVNÍ"51,05*0,05</t>
  </si>
  <si>
    <t>"103 ÚKLID"1,97*0,05</t>
  </si>
  <si>
    <t>"104 VÝTAH"3,07*0,05</t>
  </si>
  <si>
    <t>"105 SCHODIŠTĚ"23,8*0,05</t>
  </si>
  <si>
    <t>"106 CHODBA 2"8,35*0,05</t>
  </si>
  <si>
    <t>"107 HALA"61,57*0,05</t>
  </si>
  <si>
    <t>"107B WC INVALIDA + PŘEBALOVACÍ PULT"4,95*0,05</t>
  </si>
  <si>
    <t>"108 CHODBA 3"4,03*0,05</t>
  </si>
  <si>
    <t>"109 SPRCHA + WC PERSONÁL"6*0,05</t>
  </si>
  <si>
    <t>"110 WC PERSONÁL"2,38*0,05</t>
  </si>
  <si>
    <t>"111 WC PERSONÁL"3,58*0,05</t>
  </si>
  <si>
    <t>"112 PRÁDELNA"3,84*0,05</t>
  </si>
  <si>
    <t>"113 WC PERSONÁL"3,23*0,05</t>
  </si>
  <si>
    <t>"114 WC MUŽI PACIENTI"2,37*0,05</t>
  </si>
  <si>
    <t>"115 WC ŽENY PACIENTI"2,93*0,05</t>
  </si>
  <si>
    <t>"116 WC ŽENY PACIENTI"3,31*0,05</t>
  </si>
  <si>
    <t>"136 DENNÍ MÍSTNOST"12,6*0,05</t>
  </si>
  <si>
    <t>"137 SPRCHA"1,79*0,05</t>
  </si>
  <si>
    <t>"138 ORDINACE LÉKAŘ"30,06*0,05</t>
  </si>
  <si>
    <t>"139 VYŠETŘOVNA"7,58*0,05</t>
  </si>
  <si>
    <t>"117 OPTIKA"38,83*0,05</t>
  </si>
  <si>
    <t>"129 CHODBA"2,38*0,05</t>
  </si>
  <si>
    <t>"130 WC"1,85*0,05</t>
  </si>
  <si>
    <t>"131 LOGOPEDIE"11,39*0,05</t>
  </si>
  <si>
    <t>223</t>
  </si>
  <si>
    <t>968072247</t>
  </si>
  <si>
    <t>Vybourání kovových rámů oken jednoduchých včetně křídel pl přes 4 m2</t>
  </si>
  <si>
    <t>-94486420</t>
  </si>
  <si>
    <t>DEMONTÁŽ DVEŘÍ SCHODIŠTĚ D03/P</t>
  </si>
  <si>
    <t>3,2*2,95</t>
  </si>
  <si>
    <t>DEMONTÁŽ DVEŘÍ CHODBA 101</t>
  </si>
  <si>
    <t>1,35*1,97</t>
  </si>
  <si>
    <t>DEMONTÁŽ DVEŘÍ CHODBA 106</t>
  </si>
  <si>
    <t>1*1,97</t>
  </si>
  <si>
    <t>220</t>
  </si>
  <si>
    <t>968072455</t>
  </si>
  <si>
    <t>Vybourání kovových dveřních zárubní pl do 2 m2</t>
  </si>
  <si>
    <t>1588626728</t>
  </si>
  <si>
    <t>"113 WC PERSONÁL"1*0,6*1,97</t>
  </si>
  <si>
    <t>"114 WC MUŽI PACIENTI"1*0,6*1,97</t>
  </si>
  <si>
    <t>"115 WC ŽENY PACIENTI"1*0,6*1,97</t>
  </si>
  <si>
    <t>"116 WC ŽENY PACIENTI"1*0,6*1,97</t>
  </si>
  <si>
    <t>"137 SPRCHA"1*0,6*1,97</t>
  </si>
  <si>
    <t>"132 ODBĚROVÁ MÍSTNOST"1*0,8*1,97</t>
  </si>
  <si>
    <t>997</t>
  </si>
  <si>
    <t>Přesun sutě</t>
  </si>
  <si>
    <t>232</t>
  </si>
  <si>
    <t>997006512</t>
  </si>
  <si>
    <t>Vodorovné doprava suti s naložením a složením na skládku přes 100 m do 1 km</t>
  </si>
  <si>
    <t>t</t>
  </si>
  <si>
    <t>926588898</t>
  </si>
  <si>
    <t>233</t>
  </si>
  <si>
    <t>997006519</t>
  </si>
  <si>
    <t>Příplatek k vodorovnému přemístění suti na skládku ZKD 1 km přes 1 km</t>
  </si>
  <si>
    <t>1293053048</t>
  </si>
  <si>
    <t>VZDÁLENOST SKLÁDKY SI URČÍ DODAVATEL DLE VLASTNÍCH MOŽNOSTÍ</t>
  </si>
  <si>
    <t>104,26</t>
  </si>
  <si>
    <t>234</t>
  </si>
  <si>
    <t>997013631</t>
  </si>
  <si>
    <t>Poplatek za uložení na skládce (skládkovné) stavebního odpadu směsného kód odpadu 17 09 04</t>
  </si>
  <si>
    <t>1840228189</t>
  </si>
  <si>
    <t>998</t>
  </si>
  <si>
    <t>Přesun hmot</t>
  </si>
  <si>
    <t>235</t>
  </si>
  <si>
    <t>998011002</t>
  </si>
  <si>
    <t>Přesun hmot pro budovy zděné v přes 6 do 12 m</t>
  </si>
  <si>
    <t>-353705239</t>
  </si>
  <si>
    <t>PSV</t>
  </si>
  <si>
    <t>Práce a dodávky PSV</t>
  </si>
  <si>
    <t>763</t>
  </si>
  <si>
    <t>Konstrukce suché výstavby</t>
  </si>
  <si>
    <t>271</t>
  </si>
  <si>
    <t>763431001</t>
  </si>
  <si>
    <t>Montáž minerálního podhledu s vyjímatelnými panely vel. do 0,36 m2 na zavěšený viditelný rošt</t>
  </si>
  <si>
    <t>1751978757</t>
  </si>
  <si>
    <t>272</t>
  </si>
  <si>
    <t>63126300</t>
  </si>
  <si>
    <t>panel akustický povrch velice porézní skelná tkanina hrana zatřená rovná αw=1,00 viditelný rastr š 24mm bílý tl 20mm</t>
  </si>
  <si>
    <t>32</t>
  </si>
  <si>
    <t>603302203</t>
  </si>
  <si>
    <t>327,75*1,05 'Přepočtené koeficientem množství</t>
  </si>
  <si>
    <t>273</t>
  </si>
  <si>
    <t>763431201</t>
  </si>
  <si>
    <t>Napojení minerálního podhledu na stěnu obvodovou lištou</t>
  </si>
  <si>
    <t>-1884141337</t>
  </si>
  <si>
    <t>274</t>
  </si>
  <si>
    <t>763431801</t>
  </si>
  <si>
    <t>Demontáž minerálního podhledu zavěšeného na viditelném roštu</t>
  </si>
  <si>
    <t>-1898008668</t>
  </si>
  <si>
    <t>275</t>
  </si>
  <si>
    <t>998763402</t>
  </si>
  <si>
    <t>Přesun hmot procentní pro konstrukce montované z desek v objektech v přes 6 do 12 m</t>
  </si>
  <si>
    <t>%</t>
  </si>
  <si>
    <t>-1370021795</t>
  </si>
  <si>
    <t>766</t>
  </si>
  <si>
    <t>Konstrukce truhlářské</t>
  </si>
  <si>
    <t>125</t>
  </si>
  <si>
    <t>766660001</t>
  </si>
  <si>
    <t>Montáž dveřních křídel otvíravých jednokřídlových š do 0,8 m do ocelové zárubně</t>
  </si>
  <si>
    <t>-1059342843</t>
  </si>
  <si>
    <t>"DVEŘE Š. 600 mm"1+1+1+1+1+1+1+1</t>
  </si>
  <si>
    <t>"DVEŘE Š. 800 mm"1+1+1+1+1+1+1+1+1+1</t>
  </si>
  <si>
    <t>251</t>
  </si>
  <si>
    <t>61160050</t>
  </si>
  <si>
    <t>dveře jednokřídlé š. 600 mm dle výběru investora a dle PD</t>
  </si>
  <si>
    <t>-1393709846</t>
  </si>
  <si>
    <t>127</t>
  </si>
  <si>
    <t>61160052</t>
  </si>
  <si>
    <t>dveře jednokřídlé š. 800 mm dle výběru investora a dle PD</t>
  </si>
  <si>
    <t>2146763509</t>
  </si>
  <si>
    <t>"DVEŘE Š. 800 mm"1+1+1+1+1+1+1+1+1</t>
  </si>
  <si>
    <t>253</t>
  </si>
  <si>
    <t>61160052a</t>
  </si>
  <si>
    <t>dveře jednokřídlé š. 800 mm dle výběru investora a dle PD protipožární</t>
  </si>
  <si>
    <t>-784063288</t>
  </si>
  <si>
    <t>"DVEŘE Š. 800 mm"1</t>
  </si>
  <si>
    <t>128</t>
  </si>
  <si>
    <t>766660002</t>
  </si>
  <si>
    <t>Montáž dveřních křídel otvíravých jednokřídlových š přes 0,8 m do ocelové zárubně</t>
  </si>
  <si>
    <t>-17985347</t>
  </si>
  <si>
    <t>"DVEŘE Š. 900 mm"1+1</t>
  </si>
  <si>
    <t>129</t>
  </si>
  <si>
    <t>61160053</t>
  </si>
  <si>
    <t>dveře jednokřídlé š. 900 mm dle výběru investora a dle PD</t>
  </si>
  <si>
    <t>318057199</t>
  </si>
  <si>
    <t>254</t>
  </si>
  <si>
    <t>766660011</t>
  </si>
  <si>
    <t>Montáž dveřních křídel otvíravých dvoukřídlových š do 1,45 m do ocelové zárubně</t>
  </si>
  <si>
    <t>1875127111</t>
  </si>
  <si>
    <t>255</t>
  </si>
  <si>
    <t>61161055</t>
  </si>
  <si>
    <t>dveře dvoukřídlé 1350x1970 - dle výběru investora a dle PD protipožární</t>
  </si>
  <si>
    <t>782866317</t>
  </si>
  <si>
    <t>229</t>
  </si>
  <si>
    <t>766660351</t>
  </si>
  <si>
    <t>Montáž posuvných dveří jednokřídlových průchozí v do 2,5 m a š do 800 mm do pojezdu na stěnu</t>
  </si>
  <si>
    <t>-1551475644</t>
  </si>
  <si>
    <t>230</t>
  </si>
  <si>
    <t>55329110a</t>
  </si>
  <si>
    <t>dveře vnitřní posuvné včetně rámu š. 600 mm</t>
  </si>
  <si>
    <t>-391325205</t>
  </si>
  <si>
    <t>130</t>
  </si>
  <si>
    <t>766660728</t>
  </si>
  <si>
    <t>Montáž dveřního interiérového kování - zámku</t>
  </si>
  <si>
    <t>1959221313</t>
  </si>
  <si>
    <t>131</t>
  </si>
  <si>
    <t>54924001</t>
  </si>
  <si>
    <t>kování dle schválení investora a dle PD</t>
  </si>
  <si>
    <t>1335580734</t>
  </si>
  <si>
    <t>219</t>
  </si>
  <si>
    <t>766662811</t>
  </si>
  <si>
    <t>Demontáž dveřních prahů u dveří jednokřídlových k opětovnému použití</t>
  </si>
  <si>
    <t>1947857536</t>
  </si>
  <si>
    <t>241</t>
  </si>
  <si>
    <t>766691914</t>
  </si>
  <si>
    <t>Vyvěšení nebo zavěšení dřevěných křídel dveří pl do 2 m2</t>
  </si>
  <si>
    <t>-891472105</t>
  </si>
  <si>
    <t>"103 ÚKLID"1</t>
  </si>
  <si>
    <t>"108 CHODBA 3"2</t>
  </si>
  <si>
    <t>"109 SPRCHA + WC PERSONÁL"2</t>
  </si>
  <si>
    <t>"110 WC PERSONÁL"1</t>
  </si>
  <si>
    <t>"111 WC PERSONÁL"¨1</t>
  </si>
  <si>
    <t>"112 PRÁDELNA"1</t>
  </si>
  <si>
    <t>"113 WC PERSONÁL"1</t>
  </si>
  <si>
    <t>"114 WC MUŽI PACIENTI"1</t>
  </si>
  <si>
    <t>"115 WC ŽENY PACIENTI"2</t>
  </si>
  <si>
    <t>"116 WC ŽENY PACIENTI"2</t>
  </si>
  <si>
    <t>PROSTORY PROVOZU1</t>
  </si>
  <si>
    <t>"137 SPRCHA"1</t>
  </si>
  <si>
    <t>"138 ORDINACE LÉKAŘ"1</t>
  </si>
  <si>
    <t>"139 VYŠETŘOVNA"1</t>
  </si>
  <si>
    <t>"117 OPTIKA"1</t>
  </si>
  <si>
    <t>"129 CHODBA"1</t>
  </si>
  <si>
    <t>"130 WC"1</t>
  </si>
  <si>
    <t>"131 LOGOPEDIE"1</t>
  </si>
  <si>
    <t>242</t>
  </si>
  <si>
    <t>766691915</t>
  </si>
  <si>
    <t>Vyvěšení nebo zavěšení dřevěných křídel dveří pl přes 2 m2</t>
  </si>
  <si>
    <t>-686481273</t>
  </si>
  <si>
    <t>DVEŘE DVOUKŘÍDLÉ 106</t>
  </si>
  <si>
    <t>"1,35*1,97"1</t>
  </si>
  <si>
    <t>212</t>
  </si>
  <si>
    <t>766811111</t>
  </si>
  <si>
    <t>Montáž kuchyňských linek</t>
  </si>
  <si>
    <t>mb</t>
  </si>
  <si>
    <t>1872992035</t>
  </si>
  <si>
    <t>"136 DENNÍ MÍSTNOST"2,1</t>
  </si>
  <si>
    <t>"138 ORDINACE LÉKAŘ"2,5</t>
  </si>
  <si>
    <t>"132 ODBĚROVÁ MÍSTNOST"2</t>
  </si>
  <si>
    <t>213</t>
  </si>
  <si>
    <t>61510104</t>
  </si>
  <si>
    <t>kuchyňské linky včetně spotřebičů</t>
  </si>
  <si>
    <t>1387468771</t>
  </si>
  <si>
    <t>214</t>
  </si>
  <si>
    <t>998766202</t>
  </si>
  <si>
    <t>Přesun hmot procentní pro kce truhlářské v objektech v přes 6 do 12 m</t>
  </si>
  <si>
    <t>-136392129</t>
  </si>
  <si>
    <t>767</t>
  </si>
  <si>
    <t>Konstrukce zámečnické</t>
  </si>
  <si>
    <t>257</t>
  </si>
  <si>
    <t>767630122</t>
  </si>
  <si>
    <t>Montáž hliníkových zdvižně posuvných dveří v do 3000 mm a š přes 2000 do 3500 mm</t>
  </si>
  <si>
    <t>1622080262</t>
  </si>
  <si>
    <t>DVEŘE CHODBA 102</t>
  </si>
  <si>
    <t>2,1*2,95</t>
  </si>
  <si>
    <t>258</t>
  </si>
  <si>
    <t>61161055a</t>
  </si>
  <si>
    <t>dveře dvoukřídlé posuvné dle PD a dle investora</t>
  </si>
  <si>
    <t>-571421060</t>
  </si>
  <si>
    <t>224</t>
  </si>
  <si>
    <t>767641800</t>
  </si>
  <si>
    <t>Demontáž zárubní dveří odřezáním plochy do 2,5 m2</t>
  </si>
  <si>
    <t>72073001</t>
  </si>
  <si>
    <t>"124 PŘÍPRAVNA - SESTRA"2</t>
  </si>
  <si>
    <t>"125KUCHYŇKA - ZÁZEMÍ"2</t>
  </si>
  <si>
    <t>DISPEČINK</t>
  </si>
  <si>
    <t>"128 DISPEČINK KANCELÁŘ"1</t>
  </si>
  <si>
    <t>259</t>
  </si>
  <si>
    <t>998767202</t>
  </si>
  <si>
    <t>Přesun hmot procentní pro zámečnické konstrukce v objektech v přes 6 do 12 m</t>
  </si>
  <si>
    <t>-2013374500</t>
  </si>
  <si>
    <t>771</t>
  </si>
  <si>
    <t>Podlahy z dlaždic</t>
  </si>
  <si>
    <t>134</t>
  </si>
  <si>
    <t>771111011</t>
  </si>
  <si>
    <t>Vysátí podkladu před pokládkou dlažby</t>
  </si>
  <si>
    <t>539405914</t>
  </si>
  <si>
    <t>135</t>
  </si>
  <si>
    <t>771121011</t>
  </si>
  <si>
    <t>Nátěr penetrační na podlahu</t>
  </si>
  <si>
    <t>576115535</t>
  </si>
  <si>
    <t>136</t>
  </si>
  <si>
    <t>771151012</t>
  </si>
  <si>
    <t>Samonivelační stěrka podlah pevnosti 20 MPa tl přes 3 do 5 mm</t>
  </si>
  <si>
    <t>-1288336083</t>
  </si>
  <si>
    <t>137</t>
  </si>
  <si>
    <t>771471112</t>
  </si>
  <si>
    <t>Montáž soklů z dlaždic keramických rovných kladených do malty v přes 65 do 90 mm</t>
  </si>
  <si>
    <t>-1601470079</t>
  </si>
  <si>
    <t>"109 SPRCHA + WC PERSONÁL"0</t>
  </si>
  <si>
    <t>"110 WC PERSONÁL"0</t>
  </si>
  <si>
    <t>"111 WC PERSONÁL"0</t>
  </si>
  <si>
    <t>"112 PRÁDELNA"0</t>
  </si>
  <si>
    <t>"113 WC PERSONÁL"0</t>
  </si>
  <si>
    <t>"114 WC MUŽI PACIENTI"0</t>
  </si>
  <si>
    <t>"115 WC ŽENY PACIENTI"0</t>
  </si>
  <si>
    <t>"116 WC ŽENY PACIENTI"0</t>
  </si>
  <si>
    <t>"137 SPRCHA"</t>
  </si>
  <si>
    <t>"130 WC"0</t>
  </si>
  <si>
    <t>138</t>
  </si>
  <si>
    <t>597613120</t>
  </si>
  <si>
    <t>sokl keramický dle investora a PD</t>
  </si>
  <si>
    <t>-1737396227</t>
  </si>
  <si>
    <t>223,036*1,05 'Přepočtené koeficientem množství</t>
  </si>
  <si>
    <t>209</t>
  </si>
  <si>
    <t>771473810</t>
  </si>
  <si>
    <t>Demontáž soklíků z dlaždic keramických lepených rovných</t>
  </si>
  <si>
    <t>-1075000491</t>
  </si>
  <si>
    <t>"107 HALA"64,592</t>
  </si>
  <si>
    <t>139</t>
  </si>
  <si>
    <t>771573810</t>
  </si>
  <si>
    <t>Demontáž podlah z dlaždic keramických lepených</t>
  </si>
  <si>
    <t>-1027411348</t>
  </si>
  <si>
    <t>140</t>
  </si>
  <si>
    <t>771574113</t>
  </si>
  <si>
    <t>Montáž podlah keramických hladkých lepených cementovým flexibilním lepidlem přes 12 do 19 ks/m2</t>
  </si>
  <si>
    <t>844843539</t>
  </si>
  <si>
    <t>141</t>
  </si>
  <si>
    <t>597614090</t>
  </si>
  <si>
    <t>dlažba keramická dle investora a dle PD - s protiskluznou úpravou</t>
  </si>
  <si>
    <t>981918976</t>
  </si>
  <si>
    <t>252,88*1,05 'Přepočtené koeficientem množství</t>
  </si>
  <si>
    <t>142</t>
  </si>
  <si>
    <t>771577114</t>
  </si>
  <si>
    <t>Příplatek k montáži podlah keramických lepených flexibilním lepidlem za spárování tmelem dvousložkovým</t>
  </si>
  <si>
    <t>346247632</t>
  </si>
  <si>
    <t>143</t>
  </si>
  <si>
    <t>771591112</t>
  </si>
  <si>
    <t>Izolace pod dlažbu nátěrem nebo stěrkou ve dvou vrstvách</t>
  </si>
  <si>
    <t>-1917607338</t>
  </si>
  <si>
    <t>144</t>
  </si>
  <si>
    <t>771591115</t>
  </si>
  <si>
    <t>Podlahy spárování silikonem</t>
  </si>
  <si>
    <t>-1706439140</t>
  </si>
  <si>
    <t>"107B WC INVALIDA + PŘEBALOVACÍ PULT"8,9</t>
  </si>
  <si>
    <t>145</t>
  </si>
  <si>
    <t>771591241</t>
  </si>
  <si>
    <t>Izolace těsnícími pásy vnitřní kout</t>
  </si>
  <si>
    <t>1958082689</t>
  </si>
  <si>
    <t>"101 ZÁDVEŘÍ"</t>
  </si>
  <si>
    <t>"102 CHODBA HLAVNÍ"</t>
  </si>
  <si>
    <t>"103 ÚKLID"4</t>
  </si>
  <si>
    <t>"105 SCHODIŠTĚ"</t>
  </si>
  <si>
    <t>"106 CHODBA 2"</t>
  </si>
  <si>
    <t>"107 HALA"</t>
  </si>
  <si>
    <t>"107B WC INVALIDA + PŘEBALOVACÍ PULT"4</t>
  </si>
  <si>
    <t>"108 CHODBA 3"</t>
  </si>
  <si>
    <t>"109 SPRCHA + WC PERSONÁL"10</t>
  </si>
  <si>
    <t>"110 WC PERSONÁL"4</t>
  </si>
  <si>
    <t>"111 WC PERSONÁL"8</t>
  </si>
  <si>
    <t>"112 PRÁDELNA"4</t>
  </si>
  <si>
    <t>"113 WC PERSONÁL"4</t>
  </si>
  <si>
    <t>"114 WC MUŽI PACIENTI"4</t>
  </si>
  <si>
    <t>"115 WC ŽENY PACIENTI"4</t>
  </si>
  <si>
    <t>"116 WC ŽENY PACIENTI"4</t>
  </si>
  <si>
    <t>"122 ČEKÁRNA"</t>
  </si>
  <si>
    <t>"123 WC MUŽI PACIENTI"4</t>
  </si>
  <si>
    <t>"117 OPTIKA"</t>
  </si>
  <si>
    <t>"130 WC"4</t>
  </si>
  <si>
    <t>"136 DENNÍ MÍSTNOST"</t>
  </si>
  <si>
    <t>"137 SPRCHA"4</t>
  </si>
  <si>
    <t>"128 DISPEČINK KANCELÁŘ"</t>
  </si>
  <si>
    <t>"128B DISPEČINK INFO"</t>
  </si>
  <si>
    <t>146</t>
  </si>
  <si>
    <t>771591242</t>
  </si>
  <si>
    <t>Izolace těsnícími pásy vnější roh</t>
  </si>
  <si>
    <t>1225689227</t>
  </si>
  <si>
    <t>"103 ÚKLID"0</t>
  </si>
  <si>
    <t>"107B WC INVALIDA + PŘEBALOVACÍ PULT"</t>
  </si>
  <si>
    <t>"111 WC PERSONÁL"1</t>
  </si>
  <si>
    <t>"123 WC MUŽI PACIENTI"0</t>
  </si>
  <si>
    <t>"137 SPRCHA"0</t>
  </si>
  <si>
    <t>147</t>
  </si>
  <si>
    <t>771591264</t>
  </si>
  <si>
    <t>Izolace těsnícími pásy mezi podlahou a stěnou</t>
  </si>
  <si>
    <t>-1344534137</t>
  </si>
  <si>
    <t>222</t>
  </si>
  <si>
    <t>998771212</t>
  </si>
  <si>
    <t>Přesun hmot procentní pro podlahy z dlaždic s omezením mechanizace v objektech v přes 6 do 12 m</t>
  </si>
  <si>
    <t>711133284</t>
  </si>
  <si>
    <t>776</t>
  </si>
  <si>
    <t>Podlahy povlakové</t>
  </si>
  <si>
    <t>185</t>
  </si>
  <si>
    <t>776111115</t>
  </si>
  <si>
    <t>Broušení podkladu povlakových podlah před litím stěrky</t>
  </si>
  <si>
    <t>-1415570099</t>
  </si>
  <si>
    <t>186</t>
  </si>
  <si>
    <t>776111116</t>
  </si>
  <si>
    <t>Odstranění zbytků lepidla z podkladu povlakových podlah broušením</t>
  </si>
  <si>
    <t>2037468854</t>
  </si>
  <si>
    <t>187</t>
  </si>
  <si>
    <t>776111311</t>
  </si>
  <si>
    <t>Vysátí podkladu povlakových podlah</t>
  </si>
  <si>
    <t>1812131719</t>
  </si>
  <si>
    <t>188</t>
  </si>
  <si>
    <t>776121112</t>
  </si>
  <si>
    <t>Vodou ředitelná penetrace savého podkladu povlakových podlah</t>
  </si>
  <si>
    <t>458944243</t>
  </si>
  <si>
    <t>189</t>
  </si>
  <si>
    <t>776141114</t>
  </si>
  <si>
    <t>Stěrka podlahová nivelační pro vyrovnání podkladu povlakových podlah pevnosti 20 MPa tl přes 8 do 10 mm</t>
  </si>
  <si>
    <t>1587062058</t>
  </si>
  <si>
    <t>206</t>
  </si>
  <si>
    <t>776201812</t>
  </si>
  <si>
    <t>Demontáž lepených povlakových podlah s podložkou ručně</t>
  </si>
  <si>
    <t>-823806747</t>
  </si>
  <si>
    <t>190</t>
  </si>
  <si>
    <t>776251311</t>
  </si>
  <si>
    <t>Lepení pásů z přírodního linolea (marmolea) 2-složkovým lepidlem</t>
  </si>
  <si>
    <t>-2019052772</t>
  </si>
  <si>
    <t>191</t>
  </si>
  <si>
    <t>28411068</t>
  </si>
  <si>
    <t>linoleum - dle schválení investora a PD</t>
  </si>
  <si>
    <t>-1131888734</t>
  </si>
  <si>
    <t>71,8*1,1 'Přepočtené koeficientem množství</t>
  </si>
  <si>
    <t>208</t>
  </si>
  <si>
    <t>776251411</t>
  </si>
  <si>
    <t>Spoj podlah z přírodního linolea (marmolea) svařováním za tepla</t>
  </si>
  <si>
    <t>1713468619</t>
  </si>
  <si>
    <t>ODHADOVANÝ POČET</t>
  </si>
  <si>
    <t>20</t>
  </si>
  <si>
    <t>207</t>
  </si>
  <si>
    <t>776410811</t>
  </si>
  <si>
    <t>Odstranění soklíků a lišt pryžových nebo plastových</t>
  </si>
  <si>
    <t>-1467995191</t>
  </si>
  <si>
    <t>193</t>
  </si>
  <si>
    <t>776411111</t>
  </si>
  <si>
    <t>Montáž obvodových soklíků výšky do 80 mm</t>
  </si>
  <si>
    <t>1703862888</t>
  </si>
  <si>
    <t>194</t>
  </si>
  <si>
    <t>28411009</t>
  </si>
  <si>
    <t>lišta soklová PVC 18x80mm</t>
  </si>
  <si>
    <t>-176488584</t>
  </si>
  <si>
    <t>71,8*1,02 'Přepočtené koeficientem množství</t>
  </si>
  <si>
    <t>201</t>
  </si>
  <si>
    <t>776421312</t>
  </si>
  <si>
    <t>Montáž přechodových šroubovaných lišt</t>
  </si>
  <si>
    <t>-566249299</t>
  </si>
  <si>
    <t>"139 VYŠETŘOVNA"0</t>
  </si>
  <si>
    <t>"131 LOGOPEDIE"0</t>
  </si>
  <si>
    <t>202</t>
  </si>
  <si>
    <t>ACO.90107241</t>
  </si>
  <si>
    <t>přechodové lišty dle PD a dle investora</t>
  </si>
  <si>
    <t>-1636804494</t>
  </si>
  <si>
    <t>203</t>
  </si>
  <si>
    <t>776991132</t>
  </si>
  <si>
    <t>Základní čištění nově položených podlahovin včetně dvousložkového dvouvrstvého polymerního nátěru</t>
  </si>
  <si>
    <t>1204874397</t>
  </si>
  <si>
    <t>204</t>
  </si>
  <si>
    <t>998776202</t>
  </si>
  <si>
    <t>Přesun hmot procentní pro podlahy povlakové v objektech v přes 6 do 12 m</t>
  </si>
  <si>
    <t>-1405078424</t>
  </si>
  <si>
    <t>205</t>
  </si>
  <si>
    <t>998776212</t>
  </si>
  <si>
    <t>Přesun hmot procentní pro podlahy povlakové s omezením mechanizace v objektech v přes 6 do 12 m</t>
  </si>
  <si>
    <t>315872907</t>
  </si>
  <si>
    <t>781</t>
  </si>
  <si>
    <t>Dokončovací práce - obklady</t>
  </si>
  <si>
    <t>150</t>
  </si>
  <si>
    <t>781111011</t>
  </si>
  <si>
    <t>Ometení (oprášení) stěny při přípravě podkladu</t>
  </si>
  <si>
    <t>1645623356</t>
  </si>
  <si>
    <t>151</t>
  </si>
  <si>
    <t>781121011</t>
  </si>
  <si>
    <t>Nátěr penetrační na stěnu</t>
  </si>
  <si>
    <t>-818821498</t>
  </si>
  <si>
    <t>152</t>
  </si>
  <si>
    <t>781131112</t>
  </si>
  <si>
    <t>Izolace pod obklad nátěrem nebo stěrkou ve dvou vrstvách</t>
  </si>
  <si>
    <t>-607641214</t>
  </si>
  <si>
    <t>153</t>
  </si>
  <si>
    <t>781151031</t>
  </si>
  <si>
    <t>Celoplošné vyrovnání podkladu stěrkou tl 3 mm</t>
  </si>
  <si>
    <t>981858589</t>
  </si>
  <si>
    <t>154</t>
  </si>
  <si>
    <t>781473810</t>
  </si>
  <si>
    <t>Demontáž obkladů z obkladaček keramických lepených</t>
  </si>
  <si>
    <t>-1099923528</t>
  </si>
  <si>
    <t>OBKLAD ZA UMYVADLY</t>
  </si>
  <si>
    <t>8*1,5*1,5</t>
  </si>
  <si>
    <t>2*1,5</t>
  </si>
  <si>
    <t>155</t>
  </si>
  <si>
    <t>781474113</t>
  </si>
  <si>
    <t>Montáž obkladů keramických hladkých lepených cementovým flexibilním lepidlem přes 12 do 19 ks/m2</t>
  </si>
  <si>
    <t>-1038565378</t>
  </si>
  <si>
    <t>156</t>
  </si>
  <si>
    <t>59761026</t>
  </si>
  <si>
    <t>obklad keramický hladký dle PD a schválení investora</t>
  </si>
  <si>
    <t>1275926386</t>
  </si>
  <si>
    <t>207,627*1,05 'Přepočtené koeficientem množství</t>
  </si>
  <si>
    <t>157</t>
  </si>
  <si>
    <t>781495142</t>
  </si>
  <si>
    <t>Průnik obkladem kruhový přes DN 30 do DN 90</t>
  </si>
  <si>
    <t>421192342</t>
  </si>
  <si>
    <t>"VÝLEVKA"1</t>
  </si>
  <si>
    <t>"WC"7*1</t>
  </si>
  <si>
    <t>"WC"2*1</t>
  </si>
  <si>
    <t>"UMYVADLO"3*9</t>
  </si>
  <si>
    <t>"UMYVADLO"3*1</t>
  </si>
  <si>
    <t>158</t>
  </si>
  <si>
    <t>781495143</t>
  </si>
  <si>
    <t>Průnik obkladem kruhový přes DN 90</t>
  </si>
  <si>
    <t>525000680</t>
  </si>
  <si>
    <t>252</t>
  </si>
  <si>
    <t>998781202</t>
  </si>
  <si>
    <t>Přesun hmot procentní pro obklady keramické v objektech v přes 6 do 12 m</t>
  </si>
  <si>
    <t>-1548016428</t>
  </si>
  <si>
    <t>783</t>
  </si>
  <si>
    <t>Dokončovací práce - nátěry</t>
  </si>
  <si>
    <t>243</t>
  </si>
  <si>
    <t>783000101</t>
  </si>
  <si>
    <t>Ochrana podlah nebo vodorovných ploch při provádění nátěrů olepením páskou nebo fólií</t>
  </si>
  <si>
    <t>1623727091</t>
  </si>
  <si>
    <t>OCELOVÉ ZÁRUBNĚ</t>
  </si>
  <si>
    <t>5*23</t>
  </si>
  <si>
    <t>244</t>
  </si>
  <si>
    <t>58124833</t>
  </si>
  <si>
    <t>páska pro malířské potřeby maskovací krepová 19mmx50m</t>
  </si>
  <si>
    <t>805099642</t>
  </si>
  <si>
    <t>115*1,05 'Přepočtené koeficientem množství</t>
  </si>
  <si>
    <t>247</t>
  </si>
  <si>
    <t>783301303</t>
  </si>
  <si>
    <t>Bezoplachové odrezivění zámečnických konstrukcí</t>
  </si>
  <si>
    <t>1843535883</t>
  </si>
  <si>
    <t>0,75*23</t>
  </si>
  <si>
    <t>246</t>
  </si>
  <si>
    <t>783301313</t>
  </si>
  <si>
    <t>Odmaštění zámečnických konstrukcí ředidlovým odmašťovačem</t>
  </si>
  <si>
    <t>-954753922</t>
  </si>
  <si>
    <t>245</t>
  </si>
  <si>
    <t>783301401</t>
  </si>
  <si>
    <t>Ometení zámečnických konstrukcí</t>
  </si>
  <si>
    <t>-66311400</t>
  </si>
  <si>
    <t>249</t>
  </si>
  <si>
    <t>783314201</t>
  </si>
  <si>
    <t>Základní antikorozní jednonásobný syntetický standardní nátěr zámečnických konstrukcí</t>
  </si>
  <si>
    <t>-643151418</t>
  </si>
  <si>
    <t>250</t>
  </si>
  <si>
    <t>783317101</t>
  </si>
  <si>
    <t>Krycí jednonásobný syntetický standardní nátěr zámečnických konstrukcí</t>
  </si>
  <si>
    <t>-1687860945</t>
  </si>
  <si>
    <t>248</t>
  </si>
  <si>
    <t>783322101</t>
  </si>
  <si>
    <t>Tmelení včetně přebroušení zámečnických konstrukcí disperzním tmelem</t>
  </si>
  <si>
    <t>-1317917993</t>
  </si>
  <si>
    <t>161</t>
  </si>
  <si>
    <t>783334201</t>
  </si>
  <si>
    <t>Základní antikorozní jednonásobný epoxidový nátěr zámečnických konstrukcí</t>
  </si>
  <si>
    <t>788281768</t>
  </si>
  <si>
    <t>162</t>
  </si>
  <si>
    <t>783337101</t>
  </si>
  <si>
    <t>Krycí jednonásobný epoxidový nátěr zámečnických konstrukcí</t>
  </si>
  <si>
    <t>-1145396191</t>
  </si>
  <si>
    <t>784</t>
  </si>
  <si>
    <t>Dokončovací práce - malby a tapety</t>
  </si>
  <si>
    <t>163</t>
  </si>
  <si>
    <t>784121001</t>
  </si>
  <si>
    <t>Oškrabání malby v místnostech v do 3,80 m</t>
  </si>
  <si>
    <t>1958207556</t>
  </si>
  <si>
    <t>164</t>
  </si>
  <si>
    <t>784171101</t>
  </si>
  <si>
    <t>Zakrytí vnitřních podlah včetně pozdějšího odkrytí</t>
  </si>
  <si>
    <t>670920334</t>
  </si>
  <si>
    <t>165</t>
  </si>
  <si>
    <t>581248440</t>
  </si>
  <si>
    <t>fólie pro malířské potřeby zakrývací tl 25µ 4x5m</t>
  </si>
  <si>
    <t>-659598040</t>
  </si>
  <si>
    <t>166</t>
  </si>
  <si>
    <t>784181101</t>
  </si>
  <si>
    <t>Základní akrylátová jednonásobná bezbarvá penetrace podkladu v místnostech v do 3,80 m</t>
  </si>
  <si>
    <t>-1495531804</t>
  </si>
  <si>
    <t>"107 HALA"64,592*2,95</t>
  </si>
  <si>
    <t>STROPY</t>
  </si>
  <si>
    <t>414,31*0,1</t>
  </si>
  <si>
    <t>167</t>
  </si>
  <si>
    <t>784211101</t>
  </si>
  <si>
    <t>Dvojnásobné bílé malby ze směsí za mokra výborně oděruvzdorných v místnostech v do 3,80 m</t>
  </si>
  <si>
    <t>1496579363</t>
  </si>
  <si>
    <t>HZS</t>
  </si>
  <si>
    <t>Hodinové zúčtovací sazby</t>
  </si>
  <si>
    <t>261</t>
  </si>
  <si>
    <t>HZS1301</t>
  </si>
  <si>
    <t>Hodinová zúčtovací sazba zedník</t>
  </si>
  <si>
    <t>hod</t>
  </si>
  <si>
    <t>512</t>
  </si>
  <si>
    <t>-158426799</t>
  </si>
  <si>
    <t>VEŠKERÉ NEZAHRNUTÉ PRÁCE</t>
  </si>
  <si>
    <t>262</t>
  </si>
  <si>
    <t>HZS1311</t>
  </si>
  <si>
    <t>Hodinová zúčtovací sazba omítkář</t>
  </si>
  <si>
    <t>-1154162574</t>
  </si>
  <si>
    <t>263</t>
  </si>
  <si>
    <t>HZS2211</t>
  </si>
  <si>
    <t>Hodinová zúčtovací sazba instalatér</t>
  </si>
  <si>
    <t>-342502749</t>
  </si>
  <si>
    <t>264</t>
  </si>
  <si>
    <t>HZS2221</t>
  </si>
  <si>
    <t>Hodinová zúčtovací sazba topenář</t>
  </si>
  <si>
    <t>1476515964</t>
  </si>
  <si>
    <t>265</t>
  </si>
  <si>
    <t>HZS2231</t>
  </si>
  <si>
    <t>Hodinová zúčtovací sazba elektrikář</t>
  </si>
  <si>
    <t>-651760977</t>
  </si>
  <si>
    <t>267</t>
  </si>
  <si>
    <t>HZS2311</t>
  </si>
  <si>
    <t>Hodinová zúčtovací sazba malíř, natěrač, lakýrník</t>
  </si>
  <si>
    <t>1709561885</t>
  </si>
  <si>
    <t>266</t>
  </si>
  <si>
    <t>HZS2321</t>
  </si>
  <si>
    <t>Hodinová zúčtovací sazba obkladač</t>
  </si>
  <si>
    <t>1019339818</t>
  </si>
  <si>
    <t>N00</t>
  </si>
  <si>
    <t>Nepojmenované práce</t>
  </si>
  <si>
    <t>N01</t>
  </si>
  <si>
    <t>Nepojmenovaný díl</t>
  </si>
  <si>
    <t>168</t>
  </si>
  <si>
    <t>Přesun nábytku dle potřeby jednotlivých etap</t>
  </si>
  <si>
    <t>kpl</t>
  </si>
  <si>
    <t>1523072562</t>
  </si>
  <si>
    <t>268</t>
  </si>
  <si>
    <t>11</t>
  </si>
  <si>
    <t>Bezbariérové vybavení WC pro invalidní osoby</t>
  </si>
  <si>
    <t>-28227790</t>
  </si>
  <si>
    <t>269</t>
  </si>
  <si>
    <t>D+M PHP 34A</t>
  </si>
  <si>
    <t>-486174338</t>
  </si>
  <si>
    <t>270</t>
  </si>
  <si>
    <t>Nouzové osvětlení dle PD</t>
  </si>
  <si>
    <t>-846495134</t>
  </si>
  <si>
    <t>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</si>
  <si>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</si>
  <si>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</si>
  <si>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</si>
  <si>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43</t>
  </si>
  <si>
    <t>971033651</t>
  </si>
  <si>
    <t>Vybourání otvorů ve zdivu cihelném pl do 4 m2 na MVC nebo MV tl do 600 mm</t>
  </si>
  <si>
    <t>-244751815</t>
  </si>
  <si>
    <t>44</t>
  </si>
  <si>
    <t>973031336</t>
  </si>
  <si>
    <t>Vysekání kapes ve zdivu cihelném na MV nebo MVC pl do 0,16 m2 hl do 450 mm</t>
  </si>
  <si>
    <t>-43089858</t>
  </si>
  <si>
    <t>45</t>
  </si>
  <si>
    <t>974032164</t>
  </si>
  <si>
    <t>Vysekání rýh ve stěnách nebo příčkách z dutých cihel nebo tvárnic hl do 150 mm š do 150 mm</t>
  </si>
  <si>
    <t>-1999340850</t>
  </si>
  <si>
    <t>721</t>
  </si>
  <si>
    <t>Zdravotechnika - vnitřní kanalizace</t>
  </si>
  <si>
    <t>721140802</t>
  </si>
  <si>
    <t>Demontáž potrubí litinové DN do 100</t>
  </si>
  <si>
    <t>-335117203</t>
  </si>
  <si>
    <t>46</t>
  </si>
  <si>
    <t>721174043</t>
  </si>
  <si>
    <t>Potrubí kanalizační z PP připojovací DN 50</t>
  </si>
  <si>
    <t>1920117790</t>
  </si>
  <si>
    <t>721174044</t>
  </si>
  <si>
    <t>Potrubí kanalizační z PP připojovací DN 75</t>
  </si>
  <si>
    <t>-823365191</t>
  </si>
  <si>
    <t>721174045</t>
  </si>
  <si>
    <t>Potrubí kanalizační z PP připojovací DN 110</t>
  </si>
  <si>
    <t>-594725024</t>
  </si>
  <si>
    <t>721194107</t>
  </si>
  <si>
    <t>Vyvedení a upevnění odpadních výpustek DN 70</t>
  </si>
  <si>
    <t>1819638722</t>
  </si>
  <si>
    <t>UMYVADLA POUŽITÁ STÁVAJÍCÍ</t>
  </si>
  <si>
    <t>DŘEZY</t>
  </si>
  <si>
    <t>7</t>
  </si>
  <si>
    <t>721194109</t>
  </si>
  <si>
    <t>Vyvedení a upevnění odpadních výpustek DN 110</t>
  </si>
  <si>
    <t>516405655</t>
  </si>
  <si>
    <t>WC POUŽITÍ STÁVAJÍCÍCH</t>
  </si>
  <si>
    <t>WC POUŽITÍ NOVÝCH</t>
  </si>
  <si>
    <t>721212128</t>
  </si>
  <si>
    <t>Odtokový sprchový žlab délky 1050 mm s krycím roštem a zápachovou uzávěrkou</t>
  </si>
  <si>
    <t>-2017286127</t>
  </si>
  <si>
    <t>721290111</t>
  </si>
  <si>
    <t>Zkouška těsnosti potrubí kanalizace vodou DN do 125</t>
  </si>
  <si>
    <t>-946532854</t>
  </si>
  <si>
    <t>SOUČET DÉLKY INSTALOVANÉHO POTRUBÍ</t>
  </si>
  <si>
    <t>2+2+2</t>
  </si>
  <si>
    <t>47</t>
  </si>
  <si>
    <t>998721212</t>
  </si>
  <si>
    <t>Přesun hmot procentní pro vnitřní kanalizaci s omezením mechanizace v objektech v přes 6 do 12 m</t>
  </si>
  <si>
    <t>-237484524</t>
  </si>
  <si>
    <t>722</t>
  </si>
  <si>
    <t>Zdravotechnika - vnitřní vodovod</t>
  </si>
  <si>
    <t>722130801</t>
  </si>
  <si>
    <t>Demontáž potrubí ocelové pozinkované závitové DN do 25</t>
  </si>
  <si>
    <t>383236322</t>
  </si>
  <si>
    <t>722174022</t>
  </si>
  <si>
    <t>Potrubí vodovodní plastové PPR svar polyfúze PN 20 D 20x3,4 mm</t>
  </si>
  <si>
    <t>2079794323</t>
  </si>
  <si>
    <t>722181241</t>
  </si>
  <si>
    <t>Ochrana vodovodního potrubí přilepenými termoizolačními trubicemi z PE tl přes 13 do 20 mm DN do 22 mm</t>
  </si>
  <si>
    <t>-234246006</t>
  </si>
  <si>
    <t>722190401</t>
  </si>
  <si>
    <t>Vyvedení a upevnění výpustku DN do 25</t>
  </si>
  <si>
    <t>-47000954</t>
  </si>
  <si>
    <t>UMYVADLA NOVÁ</t>
  </si>
  <si>
    <t>1*2</t>
  </si>
  <si>
    <t>4*2</t>
  </si>
  <si>
    <t>GBO.955V</t>
  </si>
  <si>
    <t>rohové šroubení</t>
  </si>
  <si>
    <t>-2087754862</t>
  </si>
  <si>
    <t>722220121</t>
  </si>
  <si>
    <t>Nástěnka pro baterii G 1/2" s jedním závitem</t>
  </si>
  <si>
    <t>pár</t>
  </si>
  <si>
    <t>649989169</t>
  </si>
  <si>
    <t>SPRCHY</t>
  </si>
  <si>
    <t>18</t>
  </si>
  <si>
    <t>722290226</t>
  </si>
  <si>
    <t>Zkouška těsnosti vodovodního potrubí závitového DN do 50</t>
  </si>
  <si>
    <t>666169658</t>
  </si>
  <si>
    <t>25</t>
  </si>
  <si>
    <t>19</t>
  </si>
  <si>
    <t>722290234</t>
  </si>
  <si>
    <t>Proplach a dezinfekce vodovodního potrubí DN do 80</t>
  </si>
  <si>
    <t>472697648</t>
  </si>
  <si>
    <t>48</t>
  </si>
  <si>
    <t>998722202</t>
  </si>
  <si>
    <t>Přesun hmot procentní pro vnitřní vodovod v objektech v přes 6 do 12 m</t>
  </si>
  <si>
    <t>70895948</t>
  </si>
  <si>
    <t>725</t>
  </si>
  <si>
    <t>Zdravotechnika - zařizovací předměty</t>
  </si>
  <si>
    <t>22</t>
  </si>
  <si>
    <t>725110811</t>
  </si>
  <si>
    <t>Demontáž klozetů splachovací s nádrží</t>
  </si>
  <si>
    <t>soubor</t>
  </si>
  <si>
    <t>1689820985</t>
  </si>
  <si>
    <t>23</t>
  </si>
  <si>
    <t>725119122</t>
  </si>
  <si>
    <t>Montáž klozetových mís kombi</t>
  </si>
  <si>
    <t>287665306</t>
  </si>
  <si>
    <t>24</t>
  </si>
  <si>
    <t>64232051</t>
  </si>
  <si>
    <t>klozet keramický pro invalidní osoby dle schválení investora a dle PD</t>
  </si>
  <si>
    <t>1179658076</t>
  </si>
  <si>
    <t>725210821</t>
  </si>
  <si>
    <t>Demontáž umyvadel bez výtokových armatur</t>
  </si>
  <si>
    <t>2096092218</t>
  </si>
  <si>
    <t>26</t>
  </si>
  <si>
    <t>725219102</t>
  </si>
  <si>
    <t>Montáž umyvadla připevněného na šrouby do zdiva</t>
  </si>
  <si>
    <t>1123295815</t>
  </si>
  <si>
    <t>27</t>
  </si>
  <si>
    <t>64211005</t>
  </si>
  <si>
    <t>umyvadlo keramické dle schválení investora a dle PD</t>
  </si>
  <si>
    <t>1940102625</t>
  </si>
  <si>
    <t>50</t>
  </si>
  <si>
    <t>725229103-1</t>
  </si>
  <si>
    <t xml:space="preserve">Montáž sprchového koutu se zápachovou uzávěrkou </t>
  </si>
  <si>
    <t>1980970991</t>
  </si>
  <si>
    <t>51</t>
  </si>
  <si>
    <t>554209991-1</t>
  </si>
  <si>
    <t>sprchová vanička - dle investora a PD</t>
  </si>
  <si>
    <t>1975712506</t>
  </si>
  <si>
    <t>30</t>
  </si>
  <si>
    <t>725244907</t>
  </si>
  <si>
    <t>Montáž zástěny sprchové rohové (sprchový kout)</t>
  </si>
  <si>
    <t>-1110866848</t>
  </si>
  <si>
    <t>31</t>
  </si>
  <si>
    <t>55495027</t>
  </si>
  <si>
    <t xml:space="preserve">zástěna sprchového koutu </t>
  </si>
  <si>
    <t>-1208075725</t>
  </si>
  <si>
    <t>725291111</t>
  </si>
  <si>
    <t>Doplňky zařízení koupelen a záchodů keramické toaletní deska rovná šířka 450 mm</t>
  </si>
  <si>
    <t>128310227</t>
  </si>
  <si>
    <t>33</t>
  </si>
  <si>
    <t>725291511</t>
  </si>
  <si>
    <t>Doplňky zařízení koupelen a záchodů plastové dávkovač tekutého mýdla na 350 ml</t>
  </si>
  <si>
    <t>-1178388086</t>
  </si>
  <si>
    <t>34</t>
  </si>
  <si>
    <t>725291621</t>
  </si>
  <si>
    <t>Doplňky zařízení koupelen a záchodů nerezové zásobník toaletních papírů</t>
  </si>
  <si>
    <t>1204709839</t>
  </si>
  <si>
    <t>35</t>
  </si>
  <si>
    <t>725291631</t>
  </si>
  <si>
    <t>Doplňky zařízení koupelen a záchodů nerezové zásobník papírových ručníků</t>
  </si>
  <si>
    <t>1765948607</t>
  </si>
  <si>
    <t>36</t>
  </si>
  <si>
    <t>725291641</t>
  </si>
  <si>
    <t>Doplňky zařízení koupelen a záchodů nerezové madlo sprchové 750 x 450 mm</t>
  </si>
  <si>
    <t>2024800910</t>
  </si>
  <si>
    <t>37</t>
  </si>
  <si>
    <t>725291642</t>
  </si>
  <si>
    <t>Doplňky zařízení koupelen a záchodů nerezové sedačky do sprchy</t>
  </si>
  <si>
    <t>-360174612</t>
  </si>
  <si>
    <t>39</t>
  </si>
  <si>
    <t>725330821</t>
  </si>
  <si>
    <t>Zarážka dveří D+M</t>
  </si>
  <si>
    <t>526605388</t>
  </si>
  <si>
    <t>52</t>
  </si>
  <si>
    <t>725821312</t>
  </si>
  <si>
    <t>Baterie dřezová nástěnná páková s otáčivým kulatým ústím a délkou ramínka 300 mm</t>
  </si>
  <si>
    <t>272033142</t>
  </si>
  <si>
    <t>53</t>
  </si>
  <si>
    <t>725822612</t>
  </si>
  <si>
    <t>Baterie umyvadlové stojánkové pákové s výpustí</t>
  </si>
  <si>
    <t>11165997</t>
  </si>
  <si>
    <t>54</t>
  </si>
  <si>
    <t>725841311</t>
  </si>
  <si>
    <t>Baterie sprchové nástěnné pákové</t>
  </si>
  <si>
    <t>1727805758</t>
  </si>
  <si>
    <t>55</t>
  </si>
  <si>
    <t>725851315</t>
  </si>
  <si>
    <t>Ventil odpadní dřezový s přepadem G 6/4"</t>
  </si>
  <si>
    <t>-529559334</t>
  </si>
  <si>
    <t>56</t>
  </si>
  <si>
    <t>725851325</t>
  </si>
  <si>
    <t>Ventil odpadní umyvadlový bez přepadu G 5/4"</t>
  </si>
  <si>
    <t>640843451</t>
  </si>
  <si>
    <t>57</t>
  </si>
  <si>
    <t>725861102</t>
  </si>
  <si>
    <t>Zápachová uzávěrka pro umyvadla DN 40</t>
  </si>
  <si>
    <t>1616174812</t>
  </si>
  <si>
    <t>58</t>
  </si>
  <si>
    <t>725862103</t>
  </si>
  <si>
    <t>Zápachová uzávěrka pro dřezy DN 40/50</t>
  </si>
  <si>
    <t>1806896346</t>
  </si>
  <si>
    <t>60</t>
  </si>
  <si>
    <t>725865312</t>
  </si>
  <si>
    <t>Zápachová uzávěrka sprchových van DN 40/50 s kulovým kloubem na odtoku a odpadním ventilem</t>
  </si>
  <si>
    <t>2059926193</t>
  </si>
  <si>
    <t>49</t>
  </si>
  <si>
    <t>998725202</t>
  </si>
  <si>
    <t>Přesun hmot procentní pro zařizovací předměty v objektech v přes 6 do 12 m</t>
  </si>
  <si>
    <t>-1032127079</t>
  </si>
  <si>
    <t>3 - VYTÁPĚNÍ</t>
  </si>
  <si>
    <t xml:space="preserve">D1 - </t>
  </si>
  <si>
    <t>D1</t>
  </si>
  <si>
    <t>Pol1</t>
  </si>
  <si>
    <t>Demontáže stávajích otopných litinových článkových otopných těles do rozměru 20článků</t>
  </si>
  <si>
    <t>ks</t>
  </si>
  <si>
    <t>-835015378</t>
  </si>
  <si>
    <t>Pol2</t>
  </si>
  <si>
    <t>Demontáže stávajích otopných litinových článkových otopných těles do rozměru 30článků</t>
  </si>
  <si>
    <t>384930272</t>
  </si>
  <si>
    <t>Pol3</t>
  </si>
  <si>
    <t>Demontáže rozvodů ocelových - odhad</t>
  </si>
  <si>
    <t>-977833363</t>
  </si>
  <si>
    <t>Pol37</t>
  </si>
  <si>
    <t>Přepojení stávajícícho potrubí - odhad dle dispozice rozvodu</t>
  </si>
  <si>
    <t>822860988</t>
  </si>
  <si>
    <t>38</t>
  </si>
  <si>
    <t>Pol38</t>
  </si>
  <si>
    <t>Vyvaření nových navarků na stávající ocelové potrubí - odhad dle dispozice rozvodu</t>
  </si>
  <si>
    <t>-2079433373</t>
  </si>
  <si>
    <t>Pol39</t>
  </si>
  <si>
    <t>Potrubí pro ÚT měděné kvalitní, vč.přirážky na tvarovky a připojení otopných ploch - včetně montáže15*1 - v případě přepojení potrubí k novému otopnému tělesu - odhad dle dispozice rozvodu</t>
  </si>
  <si>
    <t>bm</t>
  </si>
  <si>
    <t>-832602744</t>
  </si>
  <si>
    <t>Pol4</t>
  </si>
  <si>
    <t>Odstranění, přesun hmot</t>
  </si>
  <si>
    <t>1304275798</t>
  </si>
  <si>
    <t>40</t>
  </si>
  <si>
    <t>Pol40</t>
  </si>
  <si>
    <t>Potrubí pro ÚT měděné kvalitní, vč.přirážky na tvarovky a připojení otopných ploch - včetně montáže 18*1 - v případě přepojení potrubí k novému otopnému tělesu - odhad dle dispozice rozvodu</t>
  </si>
  <si>
    <t>-1778638962</t>
  </si>
  <si>
    <t>41</t>
  </si>
  <si>
    <t>Pol41</t>
  </si>
  <si>
    <t>Drobný montážní materiál (uchyty konzolky, objimky..) - potrubní rozvody</t>
  </si>
  <si>
    <t>kg</t>
  </si>
  <si>
    <t>-1271196176</t>
  </si>
  <si>
    <t>42</t>
  </si>
  <si>
    <t>Pol42</t>
  </si>
  <si>
    <t>Plošné tepelné izolace tl.40mm</t>
  </si>
  <si>
    <t>-1446531968</t>
  </si>
  <si>
    <t>Pol43</t>
  </si>
  <si>
    <t xml:space="preserve">Průrazy stěnami </t>
  </si>
  <si>
    <t>komplet</t>
  </si>
  <si>
    <t>-1935369693</t>
  </si>
  <si>
    <t>Pol44</t>
  </si>
  <si>
    <t>Protipožární těsnění průchodů rozvodů UT - odolnost dle části PBŘ - přesný počet stanoven při realizce po zjištění skutečné dispozice rozvodů UT a ostatních souběžných profesí TZB</t>
  </si>
  <si>
    <t>-2015444585</t>
  </si>
  <si>
    <t>Pol45</t>
  </si>
  <si>
    <t>Drážky ve zdech pro vedení potrubí - dle PD</t>
  </si>
  <si>
    <t>1318241387</t>
  </si>
  <si>
    <t>Pol46</t>
  </si>
  <si>
    <t>Zatištění povrchů po prostupech, vyspravení výmalby - dle výkresové dokumentace</t>
  </si>
  <si>
    <t>-532550031</t>
  </si>
  <si>
    <t>Pol47</t>
  </si>
  <si>
    <t>Tlakové, topné zkoušky dle ČSN, chemikálie, dopouštění systému - min.95-100 hod.</t>
  </si>
  <si>
    <t>774056229</t>
  </si>
  <si>
    <t>Pol48</t>
  </si>
  <si>
    <t>Propláchnutí systému před finálním napuštěním</t>
  </si>
  <si>
    <t>939548201</t>
  </si>
  <si>
    <t>Pol49</t>
  </si>
  <si>
    <t>Dilatační a topné zkoušky, tlakové zkoušky</t>
  </si>
  <si>
    <t>-111444921</t>
  </si>
  <si>
    <t>Pol5</t>
  </si>
  <si>
    <t>Skladování, transport, případně úložné</t>
  </si>
  <si>
    <t>-455596266</t>
  </si>
  <si>
    <t>Pol50</t>
  </si>
  <si>
    <t>Zprovoznění systému a regulace, zaškolení obsluhy</t>
  </si>
  <si>
    <t>-810584651</t>
  </si>
  <si>
    <t>Pol51</t>
  </si>
  <si>
    <t>Vyvážení soustavy</t>
  </si>
  <si>
    <t>-579346799</t>
  </si>
  <si>
    <t>Pol52</t>
  </si>
  <si>
    <t>Koordinace profesí</t>
  </si>
  <si>
    <t>2051395855</t>
  </si>
  <si>
    <t>Pol53</t>
  </si>
  <si>
    <t>Dokumenty a měření ke kolaudaci</t>
  </si>
  <si>
    <t>-770357385</t>
  </si>
  <si>
    <t>Pol54</t>
  </si>
  <si>
    <t>Drobný materiál ostatní (štítky, cedule,……), nátěry potrubí</t>
  </si>
  <si>
    <t>-701304094</t>
  </si>
  <si>
    <t>Pol55</t>
  </si>
  <si>
    <t>Vypracování prováděcí dokumentace</t>
  </si>
  <si>
    <t>126183633</t>
  </si>
  <si>
    <t>Pol56</t>
  </si>
  <si>
    <t>Vypracování dílenské dokumentace profese UT</t>
  </si>
  <si>
    <t>27000753</t>
  </si>
  <si>
    <t>Pol57</t>
  </si>
  <si>
    <t>Vypracování dokumentace skutečného provedení profese ÚT</t>
  </si>
  <si>
    <t>537825559</t>
  </si>
  <si>
    <t>Pol58</t>
  </si>
  <si>
    <t>Ostatní položky - záruky</t>
  </si>
  <si>
    <t>-29074260</t>
  </si>
  <si>
    <t>59</t>
  </si>
  <si>
    <t>Pol59</t>
  </si>
  <si>
    <t>Ostatní podružné náklady - režie, drobný spotř.materiál, dopravné, přesun hmot</t>
  </si>
  <si>
    <t>393923587</t>
  </si>
  <si>
    <t>Pol6</t>
  </si>
  <si>
    <t>Průzkum (odhalení) konstrukcí</t>
  </si>
  <si>
    <t>-972398590</t>
  </si>
  <si>
    <t>Pol18</t>
  </si>
  <si>
    <t>Stěnová navrtávací kontola svislé zatížení 700N</t>
  </si>
  <si>
    <t>-1074729789</t>
  </si>
  <si>
    <t>Pol19</t>
  </si>
  <si>
    <t xml:space="preserve">Termostatický radiátorový ventil pro otopná tělesa  s exaktním nastavením min.8stupňů (min.8 stupňovou možností hydraulického zaregulování) kv=0,049-0,343m3/h (rohový, přímý)  DN15</t>
  </si>
  <si>
    <t>2052883102</t>
  </si>
  <si>
    <t>Pol20</t>
  </si>
  <si>
    <t>Šroubení regulační radiátorové pro otopná tělesa s uzavíráním (rohová, přímá) s nastavením otáček s uzavřené polohy 0 - kv=0,09m3/h, 0,5 - kv=0,19m3/h, 1 - kv=0,3m3/h, 2 - kv=0,65m3/h, 3 - kv=1,01m3/h, 4 - kv=1,31m3/h DN15</t>
  </si>
  <si>
    <t>1688713803</t>
  </si>
  <si>
    <t>Pol21</t>
  </si>
  <si>
    <t>Radiátorová termostatická hlavice nastavení (cca 6 - 28°C)</t>
  </si>
  <si>
    <t>2086753440</t>
  </si>
  <si>
    <t>Pol22</t>
  </si>
  <si>
    <t>Radiátorová termostatická hlavice nastavení (cca 6 - 28°C) s úpravou pro veřejné prostory, zamezení zcizení, se zvýšenou odolností - a zabránění neoprávěné manipulace - pevnost v tlaku ohybem min.1000N, plynulé variabilní nastavení teploty speciálním klíč</t>
  </si>
  <si>
    <t>-648097710</t>
  </si>
  <si>
    <t>Pol23</t>
  </si>
  <si>
    <t>Radiátorová termostatická hlavice s odděleným čidlem nastavení (cca 6 - 28°C) - dle potřeby</t>
  </si>
  <si>
    <t>-510184867</t>
  </si>
  <si>
    <t>Pol24</t>
  </si>
  <si>
    <t>Připojení těles na otopnou soustavu (šroubení, kroužky,…)</t>
  </si>
  <si>
    <t>-1215772012</t>
  </si>
  <si>
    <t>Pol25</t>
  </si>
  <si>
    <t>Vypouštěcí ventil tělesový s ochranou proti neodborné manipulaci (bez páčky – nutné použití potřeného klíče či imbus šroubu - odhad dle dispozice</t>
  </si>
  <si>
    <t>-1236522752</t>
  </si>
  <si>
    <t>Pol26</t>
  </si>
  <si>
    <t xml:space="preserve">Indikátory topných nákladů s dálkovým odečtem, splňující platné norem a předpisy  - dle použitých indikátorů v ostatních prostorech - vyvzorkovat investorem</t>
  </si>
  <si>
    <t>-1651919139</t>
  </si>
  <si>
    <t>Pol27</t>
  </si>
  <si>
    <t>Montáž indikátorů topných nákladů</t>
  </si>
  <si>
    <t>-1506149543</t>
  </si>
  <si>
    <t>28</t>
  </si>
  <si>
    <t>Pol28</t>
  </si>
  <si>
    <t>Montáž otopných těles</t>
  </si>
  <si>
    <t>1548519408</t>
  </si>
  <si>
    <t>29</t>
  </si>
  <si>
    <t>Pol29</t>
  </si>
  <si>
    <t>Montáž termostatický hlavic</t>
  </si>
  <si>
    <t>1521906308</t>
  </si>
  <si>
    <t>Pol30</t>
  </si>
  <si>
    <t>Montáž termostatický hlavic se zvýšnou odolností</t>
  </si>
  <si>
    <t>1254529200</t>
  </si>
  <si>
    <t>Pol31</t>
  </si>
  <si>
    <t>Sejmutí a opětovné nandání těles po omítkách</t>
  </si>
  <si>
    <t>-1250748652</t>
  </si>
  <si>
    <t>Pol32</t>
  </si>
  <si>
    <t>Drobný montážní materiál - tělesova</t>
  </si>
  <si>
    <t>-405453295</t>
  </si>
  <si>
    <t>Pol33</t>
  </si>
  <si>
    <t>Zaregul.těles,výpoč.nastavení hydrauliky-provede mont.organizace</t>
  </si>
  <si>
    <t>1252102999</t>
  </si>
  <si>
    <t>Pol35</t>
  </si>
  <si>
    <t>Elektrické koupelnové trubkové otopné těleso osazené elektrickým topným tělesem, IPx5 s integrovaným regulátorem teploty o výkonu dle výkresové dokumentace o rozměru výška x šířka a topný výkon. VestavěKTOE 1500.450 (elektrické topné těleso o výkonu 400W)</t>
  </si>
  <si>
    <t>-2146528891</t>
  </si>
  <si>
    <t>Pol36</t>
  </si>
  <si>
    <t>Stěnová konzola pro koupelnové otopné těleso (komplet na jedno otopné těleso)</t>
  </si>
  <si>
    <t>992270023</t>
  </si>
  <si>
    <t>Pol7</t>
  </si>
  <si>
    <t xml:space="preserve">Montáž těleso deskové ocelové, s povrch.úpravou v základním barevném odstínu dle RAL, vč.odvzdušnění a armatur, připoj.body, horní krycí mřížky, teplovodní 75/55°C, (počet desek, počet konvekčních plechů - výška délka, označení vzor značení: 21-055050-60 </t>
  </si>
  <si>
    <t>celkem</t>
  </si>
  <si>
    <t>-189428082</t>
  </si>
  <si>
    <t>Pol8</t>
  </si>
  <si>
    <t>22-055050-R</t>
  </si>
  <si>
    <t>1466464295</t>
  </si>
  <si>
    <t>Pol9</t>
  </si>
  <si>
    <t>22-055070-R</t>
  </si>
  <si>
    <t>1852692488</t>
  </si>
  <si>
    <t>Pol10</t>
  </si>
  <si>
    <t>22-055080-R</t>
  </si>
  <si>
    <t>-718505540</t>
  </si>
  <si>
    <t>Pol11</t>
  </si>
  <si>
    <t>22-055090-R</t>
  </si>
  <si>
    <t>-1705786294</t>
  </si>
  <si>
    <t>Pol12</t>
  </si>
  <si>
    <t>22-055120-R</t>
  </si>
  <si>
    <t>579150348</t>
  </si>
  <si>
    <t>Pol13</t>
  </si>
  <si>
    <t>22-055140-R</t>
  </si>
  <si>
    <t>756843192</t>
  </si>
  <si>
    <t>Pol14</t>
  </si>
  <si>
    <t>22-055160-R</t>
  </si>
  <si>
    <t>-124400932</t>
  </si>
  <si>
    <t>Pol15</t>
  </si>
  <si>
    <t>22-055180-R</t>
  </si>
  <si>
    <t>-750110146</t>
  </si>
  <si>
    <t>Pol16</t>
  </si>
  <si>
    <t>33-055080-R</t>
  </si>
  <si>
    <t>-834105426</t>
  </si>
  <si>
    <t>Pol17</t>
  </si>
  <si>
    <t>33-055140-R</t>
  </si>
  <si>
    <t>1207932218</t>
  </si>
  <si>
    <t>4 - VZT</t>
  </si>
  <si>
    <t xml:space="preserve">D3 - </t>
  </si>
  <si>
    <t>D3</t>
  </si>
  <si>
    <t xml:space="preserve">Potrubí čtyřhranné pozinkové těsné sk.I vč.přirážky na tvarovky a uchycení  - odhad do obvodu 1050, 35% tvar. - odhad</t>
  </si>
  <si>
    <t>-1844267032</t>
  </si>
  <si>
    <t>Potrubí kruhové pozinkové Spiro těsné vč.přirážky na tvarovky a uchycení D160, 40% tvarovek</t>
  </si>
  <si>
    <t>-381711352</t>
  </si>
  <si>
    <t>Potrubí kruhové pozinkové Spiro těsné vč.přirážky na tvarovky a uchycení D200, 20% tvarovek</t>
  </si>
  <si>
    <t>-469779680</t>
  </si>
  <si>
    <t>Pol12a</t>
  </si>
  <si>
    <t>Hadice flexibilní s kvalitní parozábranou, min tloušťka tep.izolace 2,5cm D125</t>
  </si>
  <si>
    <t>1442860063</t>
  </si>
  <si>
    <t>Pol13a</t>
  </si>
  <si>
    <t>Hadice flexibilní s kvalitní parozábranou, min tloušťka tep.izolace 2,5cm D160</t>
  </si>
  <si>
    <t>942406202</t>
  </si>
  <si>
    <t>Protipožární (tepelná) izolace potrubí odolnost při tepelné expozici zvnějšku i zevnitř (potrubí typu B dle EN 1366-1).- oboustranná odolnost (typ B) odolnost dle PBŘ - tl.60mm -minerální vlna s AL folií</t>
  </si>
  <si>
    <t>1216655394</t>
  </si>
  <si>
    <t>Tepelná a protihluková izolace potrubí - tl.25mm -minerální vlna s AL folií</t>
  </si>
  <si>
    <t>101873878</t>
  </si>
  <si>
    <t>Požární klapka s aktivačním mechanismem se servopohonem 230V AC s vratnou pružinou, s termoelektrickou pojistkou 72°C a pomocnými spínači s odolností EI60S, do hranatého potrubí o rozměru 250x200mm, včetně uchycení mino stěnu, osazená mimo předěl včetně c</t>
  </si>
  <si>
    <t>329653190</t>
  </si>
  <si>
    <t xml:space="preserve">Regulační klapka pro kruhové potrubí  D125, včetně příslušenství</t>
  </si>
  <si>
    <t>-877675183</t>
  </si>
  <si>
    <t xml:space="preserve">Regulační klapka pro kruhové potrubí  D160, včetně příslušenství</t>
  </si>
  <si>
    <t>780497752</t>
  </si>
  <si>
    <t xml:space="preserve">Regulační klapka pro kruhové potrubí  D200, včetně příslušenství</t>
  </si>
  <si>
    <t>-9262753</t>
  </si>
  <si>
    <t>do průměru D200, 20% tvarovek - odhad</t>
  </si>
  <si>
    <t>1456424008</t>
  </si>
  <si>
    <t>Regulační klapka pro hranaté potrubí do rozměru 250x160, včetně příslušenství</t>
  </si>
  <si>
    <t>-930039704</t>
  </si>
  <si>
    <t>Talířový ventil odvodní kovový velikost 125, včetně napojení na potrubí, povrch.úprava RAL</t>
  </si>
  <si>
    <t>-875909867</t>
  </si>
  <si>
    <t>Talířový ventil odvodní kovový velikost 160, včetně napojení na potrubí, povrch.úprava RAL</t>
  </si>
  <si>
    <t>-1951274363</t>
  </si>
  <si>
    <t>Talířový ventil přívodní kovový velikost 125, včetně napojení na potrubí, povrch.úprava RAL</t>
  </si>
  <si>
    <t>-509055450</t>
  </si>
  <si>
    <t xml:space="preserve">Dveřní mřížka komfortní oboustraná  do rozměru 600*200mm, povrchová úprava dle RAL, včetně uchycení,</t>
  </si>
  <si>
    <t>947224619</t>
  </si>
  <si>
    <t>Případné vyčištění stávajícího potrubí VZT -odhad</t>
  </si>
  <si>
    <t>-958036675</t>
  </si>
  <si>
    <t>Přeregulování stávajících systému</t>
  </si>
  <si>
    <t>-968839851</t>
  </si>
  <si>
    <t>Odvod kondenzátu do kanalizace</t>
  </si>
  <si>
    <t>1674963925</t>
  </si>
  <si>
    <t>Nátěry potrubí dle vzorníku RAL hygienické antibakteriální - odhad</t>
  </si>
  <si>
    <t>-453756475</t>
  </si>
  <si>
    <t>Antivibrační podložení - komplet</t>
  </si>
  <si>
    <t>-1716724211</t>
  </si>
  <si>
    <t>-415535657</t>
  </si>
  <si>
    <t>Drobný montážní materiál (spojky, uchyty, páska, konzoly,…)</t>
  </si>
  <si>
    <t>1238440666</t>
  </si>
  <si>
    <t>Ukotvení VZT potrubí</t>
  </si>
  <si>
    <t>-180531152</t>
  </si>
  <si>
    <t>Montáž potrubí, elementů a zařízení VZT</t>
  </si>
  <si>
    <t>-520895004</t>
  </si>
  <si>
    <t>Pol33a</t>
  </si>
  <si>
    <t>Průrazy stěnamy dle PD</t>
  </si>
  <si>
    <t>-1038955547</t>
  </si>
  <si>
    <t>Pol34a</t>
  </si>
  <si>
    <t>Protipožární těsnění průchodů rozvodů VZT</t>
  </si>
  <si>
    <t>-1832033690</t>
  </si>
  <si>
    <t>Pol35a</t>
  </si>
  <si>
    <t>Revizní otvory v sádrokartonových zákrytech</t>
  </si>
  <si>
    <t>1164828150</t>
  </si>
  <si>
    <t>Pol36a</t>
  </si>
  <si>
    <t>Zatištění povrchů po prostupech, vyspravení výmalby</t>
  </si>
  <si>
    <t>2029085247</t>
  </si>
  <si>
    <t>-931531579</t>
  </si>
  <si>
    <t>Zaregulování systému -VZT</t>
  </si>
  <si>
    <t>1802991243</t>
  </si>
  <si>
    <t>Pol39a</t>
  </si>
  <si>
    <t xml:space="preserve">Napojení  na ZTI</t>
  </si>
  <si>
    <t>1857328766</t>
  </si>
  <si>
    <t>-1344144090</t>
  </si>
  <si>
    <t>Pol40a</t>
  </si>
  <si>
    <t xml:space="preserve">Napojení  na elektro, MaR propojení čidel a snímačů</t>
  </si>
  <si>
    <t>-1524144885</t>
  </si>
  <si>
    <t>Propojení kabeláží VZT zařízení a ovládacích modulů MaR se stávajícím systémem VZT</t>
  </si>
  <si>
    <t>1744177039</t>
  </si>
  <si>
    <t>Provozní zkoušky, drobné úpravy dokončovací, zaškolení obsluhy</t>
  </si>
  <si>
    <t>-1802988106</t>
  </si>
  <si>
    <t>Protipožární opatření - komplet</t>
  </si>
  <si>
    <t>1620009041</t>
  </si>
  <si>
    <t>Kordinace s profesí PBŘ s ohledem na stávající PBŘ</t>
  </si>
  <si>
    <t>1239605977</t>
  </si>
  <si>
    <t>Měření ke kolaudaci</t>
  </si>
  <si>
    <t>-1103775511</t>
  </si>
  <si>
    <t>Drobný materiál ostatní (štítky, cedule,……)</t>
  </si>
  <si>
    <t>453735780</t>
  </si>
  <si>
    <t>Ostatní položky - záruky, servis, přesun hmot</t>
  </si>
  <si>
    <t>1299817867</t>
  </si>
  <si>
    <t>Ostatní podružné náklady - režie, spotř.materiál, dopravné, atd…</t>
  </si>
  <si>
    <t>-1953912165</t>
  </si>
  <si>
    <t>-1220001698</t>
  </si>
  <si>
    <t>-874260945</t>
  </si>
  <si>
    <t>Vypracování dílenské dokumentace</t>
  </si>
  <si>
    <t>-993464139</t>
  </si>
  <si>
    <t>Vypracování dokumentace skuteč.provedení</t>
  </si>
  <si>
    <t>899802059</t>
  </si>
  <si>
    <t>Pol6a</t>
  </si>
  <si>
    <t xml:space="preserve">Potrubí čtyřhranné pozinkové těsné sk.I vč.přirážky na tvarovky a uchycení  do obvodu 650, 90% tvar.</t>
  </si>
  <si>
    <t>418500168</t>
  </si>
  <si>
    <t>Pol7a</t>
  </si>
  <si>
    <t>Potrubí čtyřhranné pozinkové těsné sk.I vč.přirážky na tvarovky a uchycení do obvodu 1500, 40% tvar.</t>
  </si>
  <si>
    <t>-172973102</t>
  </si>
  <si>
    <t>Pol8a</t>
  </si>
  <si>
    <t>Potrubí kruhové pozinkové Spiro těsné vč.přirážky na tvarovky a uchycení D100, 20% tvarovek</t>
  </si>
  <si>
    <t>-1495484218</t>
  </si>
  <si>
    <t>Pol9a</t>
  </si>
  <si>
    <t>Potrubí kruhové pozinkové Spiro těsné vč.přirážky na tvarovky a uchycení D125, 20% tvarovek</t>
  </si>
  <si>
    <t>-146301539</t>
  </si>
  <si>
    <t>5 - ELEKTROINSTALACE + SLA + MAR</t>
  </si>
  <si>
    <t xml:space="preserve">    741 - Elektroinstalace - silnoproud</t>
  </si>
  <si>
    <t xml:space="preserve">    743 - Elektromontáže - hrubá montáž</t>
  </si>
  <si>
    <t xml:space="preserve">    744 -  Elektromontáže</t>
  </si>
  <si>
    <t>741</t>
  </si>
  <si>
    <t>Elektroinstalace - silnoproud</t>
  </si>
  <si>
    <t>741110061</t>
  </si>
  <si>
    <t>Montáž trubka plastová ohebná D přes 11 do 23 mm uložená pod omítku</t>
  </si>
  <si>
    <t>-1462814998</t>
  </si>
  <si>
    <t>34571150</t>
  </si>
  <si>
    <t>trubka elektroinstalační ohebná z PH, D 12/16mm</t>
  </si>
  <si>
    <t>-1482432153</t>
  </si>
  <si>
    <t>75*1,05 'Přepočtené koeficientem množství</t>
  </si>
  <si>
    <t>741110311</t>
  </si>
  <si>
    <t>Montáž trubka ochranná do krabic plastová tuhá D do 40 mm uložená volně</t>
  </si>
  <si>
    <t>204643021</t>
  </si>
  <si>
    <t>34571360</t>
  </si>
  <si>
    <t>trubka elektroinstalační HDPE tuhá dvouplášťová korugovaná D 32/40mm</t>
  </si>
  <si>
    <t>-620080618</t>
  </si>
  <si>
    <t>10*1,05 'Přepočtené koeficientem množství</t>
  </si>
  <si>
    <t>741122015</t>
  </si>
  <si>
    <t>Montáž kabel Cu bez ukončení uložený pod omítku plný kulatý 3x1,5 mm2 (např. CYKY)</t>
  </si>
  <si>
    <t>-1657767122</t>
  </si>
  <si>
    <t>34111030</t>
  </si>
  <si>
    <t>kabel instalační jádro Cu plné izolace PVC plášť PVC 450/750V (CYKY) 3x1,5mm2</t>
  </si>
  <si>
    <t>-1352352306</t>
  </si>
  <si>
    <t>400*1,15 'Přepočtené koeficientem množství</t>
  </si>
  <si>
    <t>741122016</t>
  </si>
  <si>
    <t>Montáž kabel Cu bez ukončení uložený pod omítku plný kulatý 3x2,5 až 6 mm2 (např. CYKY)</t>
  </si>
  <si>
    <t>-1466875085</t>
  </si>
  <si>
    <t>34111036</t>
  </si>
  <si>
    <t>kabel instalační jádro Cu plné izolace PVC plášť PVC 450/750V (CYKY) 3x2,5mm2</t>
  </si>
  <si>
    <t>-264595902</t>
  </si>
  <si>
    <t>741122033</t>
  </si>
  <si>
    <t>Montáž kabel Cu bez ukončení uložený pod omítku plný kulatý 5x10 mm2 (např. CYKY)</t>
  </si>
  <si>
    <t>1095180396</t>
  </si>
  <si>
    <t>34113034</t>
  </si>
  <si>
    <t>kabel instalační jádro Cu plné izolace PVC plášť PVC 450/750V (CYKY) 5x10mm2</t>
  </si>
  <si>
    <t>-1484811261</t>
  </si>
  <si>
    <t>741130001</t>
  </si>
  <si>
    <t>Ukončení vodič izolovaný do 2,5 mm2 v rozváděči nebo na přístroji</t>
  </si>
  <si>
    <t>-383488817</t>
  </si>
  <si>
    <t>741130005</t>
  </si>
  <si>
    <t>Ukončení vodič izolovaný do 10 mm2 v rozváděči nebo na přístroji</t>
  </si>
  <si>
    <t>1483052005</t>
  </si>
  <si>
    <t>741210001</t>
  </si>
  <si>
    <t>Montáž rozvodnice oceloplechová nebo plastová běžná do 20 kg</t>
  </si>
  <si>
    <t>946122255</t>
  </si>
  <si>
    <t>35711001</t>
  </si>
  <si>
    <t>rozvodnice vč. N/pE - dle PD</t>
  </si>
  <si>
    <t>-1706596346</t>
  </si>
  <si>
    <t>741220001</t>
  </si>
  <si>
    <t>Montáž skříň přístrojová plastová nebo hliníková rozměr 65x55-100x60 mm prázdná</t>
  </si>
  <si>
    <t>-1873366989</t>
  </si>
  <si>
    <t>35711864</t>
  </si>
  <si>
    <t>skříň rozváděče</t>
  </si>
  <si>
    <t>293441538</t>
  </si>
  <si>
    <t>741231003</t>
  </si>
  <si>
    <t>Montáž svorkovnice do rozvaděčů - řadová vodič do 10 mm2 se zapojením vodičů</t>
  </si>
  <si>
    <t>1182387736</t>
  </si>
  <si>
    <t>741310001a</t>
  </si>
  <si>
    <t>Montáž spínačů se zapojením vodičů</t>
  </si>
  <si>
    <t>-1385173966</t>
  </si>
  <si>
    <t>34535008</t>
  </si>
  <si>
    <t>spínač - dle PD a dle investora</t>
  </si>
  <si>
    <t>1648477792</t>
  </si>
  <si>
    <t>741313001a</t>
  </si>
  <si>
    <t>Montáž zásuvky se zapojením vodičů</t>
  </si>
  <si>
    <t>-132692212</t>
  </si>
  <si>
    <t>34555201</t>
  </si>
  <si>
    <t>zásuvka (i datová) - dle PD a dle investora</t>
  </si>
  <si>
    <t>1008499789</t>
  </si>
  <si>
    <t>ABB.3901EA00941B</t>
  </si>
  <si>
    <t>rámečky dle investora</t>
  </si>
  <si>
    <t>1406524060</t>
  </si>
  <si>
    <t>741320105</t>
  </si>
  <si>
    <t>Montáž jističů se zapojením vodičů</t>
  </si>
  <si>
    <t>1396371543</t>
  </si>
  <si>
    <t>35822111</t>
  </si>
  <si>
    <t>jističe</t>
  </si>
  <si>
    <t>1790142032</t>
  </si>
  <si>
    <t>741321003</t>
  </si>
  <si>
    <t>Montáž proudových chráničů dvoupólových nn do 25 A ve skříni se zapojením vodičů</t>
  </si>
  <si>
    <t>-1134847852</t>
  </si>
  <si>
    <t>35889206</t>
  </si>
  <si>
    <t>chránič proudový 4 pólový 25A typ AC 0,03A</t>
  </si>
  <si>
    <t>-504513922</t>
  </si>
  <si>
    <t>741370002</t>
  </si>
  <si>
    <t>Montáž svítidla</t>
  </si>
  <si>
    <t>824882335</t>
  </si>
  <si>
    <t>34825001</t>
  </si>
  <si>
    <t>svítidlo interiérové stropní v kazetovém podhledu</t>
  </si>
  <si>
    <t>-827214401</t>
  </si>
  <si>
    <t>34825002</t>
  </si>
  <si>
    <t>svítidlo interiérové stropní liniové zavěšené</t>
  </si>
  <si>
    <t>873375294</t>
  </si>
  <si>
    <t>34825003</t>
  </si>
  <si>
    <t>svítidlo interiérové stropní přisazené</t>
  </si>
  <si>
    <t>-1378937349</t>
  </si>
  <si>
    <t>741810001</t>
  </si>
  <si>
    <t>Celková prohlídka elektrického rozvodu a zařízení do 100 000,- Kč</t>
  </si>
  <si>
    <t>-110449395</t>
  </si>
  <si>
    <t>743</t>
  </si>
  <si>
    <t>Elektromontáže - hrubá montáž</t>
  </si>
  <si>
    <t>743411111</t>
  </si>
  <si>
    <t>Montáž krabice zapuštěná plastová kruhová</t>
  </si>
  <si>
    <t>-140405310</t>
  </si>
  <si>
    <t>744</t>
  </si>
  <si>
    <t xml:space="preserve"> Elektromontáže</t>
  </si>
  <si>
    <t>744743611</t>
  </si>
  <si>
    <t>Montáž kabel sdělovací, datové a jiné</t>
  </si>
  <si>
    <t>-2081503366</t>
  </si>
  <si>
    <t>341210480.1</t>
  </si>
  <si>
    <t>kabel UTP, sdělovací, koaxiální a jiné</t>
  </si>
  <si>
    <t>1518765351</t>
  </si>
  <si>
    <t>Ostatní neuveděný mateiál související k montáži elektra dle PD</t>
  </si>
  <si>
    <t>869989635</t>
  </si>
  <si>
    <t>MaR dle PD a jednotlivých profesí</t>
  </si>
  <si>
    <t>1980230858</t>
  </si>
  <si>
    <t>Kamery dle PD včetně propojení a napojení na centrál</t>
  </si>
  <si>
    <t>1408044110</t>
  </si>
  <si>
    <t>Rack v 1.NP včetně rozvodů</t>
  </si>
  <si>
    <t>1663341612</t>
  </si>
  <si>
    <t>62</t>
  </si>
  <si>
    <t>Televize v m.č. 107</t>
  </si>
  <si>
    <t>2016936182</t>
  </si>
  <si>
    <t>63</t>
  </si>
  <si>
    <t>WIFI</t>
  </si>
  <si>
    <t>-1914318860</t>
  </si>
  <si>
    <t>64</t>
  </si>
  <si>
    <t>Tlačítko přivolání první pomoci</t>
  </si>
  <si>
    <t>-1124276484</t>
  </si>
  <si>
    <t>6 - VRN</t>
  </si>
  <si>
    <t>OST - Ostatní</t>
  </si>
  <si>
    <t xml:space="preserve">    O02 -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</si>
  <si>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</si>
  <si>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</si>
  <si>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</si>
  <si>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</si>
  <si>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</si>
  <si>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</si>
  <si>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</si>
  <si>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OST</t>
  </si>
  <si>
    <t>Ostatní</t>
  </si>
  <si>
    <t>O02</t>
  </si>
  <si>
    <t>Vedlejší a ostatní náklady</t>
  </si>
  <si>
    <t>2024</t>
  </si>
  <si>
    <t>Kolaudační úklid objektu</t>
  </si>
  <si>
    <t>-1133465028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</si>
  <si>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</si>
  <si>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</si>
  <si>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</si>
  <si>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</si>
  <si>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</si>
  <si>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…</t>
  </si>
  <si>
    <t>1024</t>
  </si>
  <si>
    <t>337455263</t>
  </si>
  <si>
    <t>013254000</t>
  </si>
  <si>
    <t>Dokumentace skutečného provedení stavby</t>
  </si>
  <si>
    <t>-2138833421</t>
  </si>
  <si>
    <t>VRN2</t>
  </si>
  <si>
    <t>Příprava staveniště</t>
  </si>
  <si>
    <t>020001000</t>
  </si>
  <si>
    <t>1589834788</t>
  </si>
  <si>
    <t>VRN3</t>
  </si>
  <si>
    <t>Zařízení staveniště</t>
  </si>
  <si>
    <t>030001000</t>
  </si>
  <si>
    <t>1146972819</t>
  </si>
  <si>
    <t>VRN6</t>
  </si>
  <si>
    <t>Územní vlivy</t>
  </si>
  <si>
    <t>060001000</t>
  </si>
  <si>
    <t>-1360527111</t>
  </si>
  <si>
    <t>065002000</t>
  </si>
  <si>
    <t>Mimostaveništní doprava materiálů</t>
  </si>
  <si>
    <t>-954205971</t>
  </si>
  <si>
    <t>VRN7</t>
  </si>
  <si>
    <t>Provozní vlivy</t>
  </si>
  <si>
    <t>071002000</t>
  </si>
  <si>
    <t>Provoz investora, třetích osob</t>
  </si>
  <si>
    <t>-157618198</t>
  </si>
  <si>
    <t>VRN9</t>
  </si>
  <si>
    <t>Ostatní náklady</t>
  </si>
  <si>
    <t>091003000</t>
  </si>
  <si>
    <t>Ostatní náklady bez rozlišení - likvidace odpadu</t>
  </si>
  <si>
    <t>-34220051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</si>
</sst>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2024_06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STAVEBNÍ ÚPRAVY ČÁSTI 1NP STŘEDISKA ZDRAVÍ_ČÁST ZBÝVAJÍCÍ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Dobříš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6. 6. 2024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Město Dobříš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 xml:space="preserve">NeOn projekting s.r.o. 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Dussen, spol. s 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ROUND(SUM(AG95:AG100),2)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ROUND(SUM(AS95:AS100),2)</f>
        <v>0</v>
      </c>
      <c r="AT94" s="115">
        <f>ROUND(SUM(AV94:AW94),2)</f>
        <v>0</v>
      </c>
      <c r="AU94" s="116">
        <f>ROUND(SUM(AU95:AU100),5)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ROUND(SUM(AZ95:AZ100),2)</f>
        <v>0</v>
      </c>
      <c r="BA94" s="115">
        <f>ROUND(SUM(BA95:BA100),2)</f>
        <v>0</v>
      </c>
      <c r="BB94" s="115">
        <f>ROUND(SUM(BB95:BB100),2)</f>
        <v>0</v>
      </c>
      <c r="BC94" s="115">
        <f>ROUND(SUM(BC95:BC100),2)</f>
        <v>0</v>
      </c>
      <c r="BD94" s="117">
        <f>ROUND(SUM(BD95:BD100),2)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24.7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'1 - STAVEBNÍ ÚPRAVY ČÁSTI...'!J30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'1 - STAVEBNÍ ÚPRAVY ČÁSTI...'!P135</f>
        <v>0</v>
      </c>
      <c r="AV95" s="129">
        <f>'1 - STAVEBNÍ ÚPRAVY ČÁSTI...'!J33</f>
        <v>0</v>
      </c>
      <c r="AW95" s="129">
        <f>'1 - STAVEBNÍ ÚPRAVY ČÁSTI...'!J34</f>
        <v>0</v>
      </c>
      <c r="AX95" s="129">
        <f>'1 - STAVEBNÍ ÚPRAVY ČÁSTI...'!J35</f>
        <v>0</v>
      </c>
      <c r="AY95" s="129">
        <f>'1 - STAVEBNÍ ÚPRAVY ČÁSTI...'!J36</f>
        <v>0</v>
      </c>
      <c r="AZ95" s="129">
        <f>'1 - STAVEBNÍ ÚPRAVY ČÁSTI...'!F33</f>
        <v>0</v>
      </c>
      <c r="BA95" s="129">
        <f>'1 - STAVEBNÍ ÚPRAVY ČÁSTI...'!F34</f>
        <v>0</v>
      </c>
      <c r="BB95" s="129">
        <f>'1 - STAVEBNÍ ÚPRAVY ČÁSTI...'!F35</f>
        <v>0</v>
      </c>
      <c r="BC95" s="129">
        <f>'1 - STAVEBNÍ ÚPRAVY ČÁSTI...'!F36</f>
        <v>0</v>
      </c>
      <c r="BD95" s="131">
        <f>'1 - STAVEBNÍ ÚPRAVY ČÁSTI...'!F37</f>
        <v>0</v>
      </c>
      <c r="BE95" s="7"/>
      <c r="BT95" s="132" t="s">
        <v>85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16.5" customHeight="1">
      <c r="A96" s="120" t="s">
        <v>84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'2 - ZTI'!J30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v>0</v>
      </c>
      <c r="AT96" s="129">
        <f>ROUND(SUM(AV96:AW96),2)</f>
        <v>0</v>
      </c>
      <c r="AU96" s="130">
        <f>'2 - ZTI'!P122</f>
        <v>0</v>
      </c>
      <c r="AV96" s="129">
        <f>'2 - ZTI'!J33</f>
        <v>0</v>
      </c>
      <c r="AW96" s="129">
        <f>'2 - ZTI'!J34</f>
        <v>0</v>
      </c>
      <c r="AX96" s="129">
        <f>'2 - ZTI'!J35</f>
        <v>0</v>
      </c>
      <c r="AY96" s="129">
        <f>'2 - ZTI'!J36</f>
        <v>0</v>
      </c>
      <c r="AZ96" s="129">
        <f>'2 - ZTI'!F33</f>
        <v>0</v>
      </c>
      <c r="BA96" s="129">
        <f>'2 - ZTI'!F34</f>
        <v>0</v>
      </c>
      <c r="BB96" s="129">
        <f>'2 - ZTI'!F35</f>
        <v>0</v>
      </c>
      <c r="BC96" s="129">
        <f>'2 - ZTI'!F36</f>
        <v>0</v>
      </c>
      <c r="BD96" s="131">
        <f>'2 - ZTI'!F37</f>
        <v>0</v>
      </c>
      <c r="BE96" s="7"/>
      <c r="BT96" s="132" t="s">
        <v>85</v>
      </c>
      <c r="BV96" s="132" t="s">
        <v>82</v>
      </c>
      <c r="BW96" s="132" t="s">
        <v>91</v>
      </c>
      <c r="BX96" s="132" t="s">
        <v>5</v>
      </c>
      <c r="CL96" s="132" t="s">
        <v>1</v>
      </c>
      <c r="CM96" s="132" t="s">
        <v>89</v>
      </c>
    </row>
    <row r="97" s="7" customFormat="1" ht="16.5" customHeight="1">
      <c r="A97" s="120" t="s">
        <v>84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'3 - VYTÁPĚNÍ'!J30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87</v>
      </c>
      <c r="AR97" s="127"/>
      <c r="AS97" s="128">
        <v>0</v>
      </c>
      <c r="AT97" s="129">
        <f>ROUND(SUM(AV97:AW97),2)</f>
        <v>0</v>
      </c>
      <c r="AU97" s="130">
        <f>'3 - VYTÁPĚNÍ'!P117</f>
        <v>0</v>
      </c>
      <c r="AV97" s="129">
        <f>'3 - VYTÁPĚNÍ'!J33</f>
        <v>0</v>
      </c>
      <c r="AW97" s="129">
        <f>'3 - VYTÁPĚNÍ'!J34</f>
        <v>0</v>
      </c>
      <c r="AX97" s="129">
        <f>'3 - VYTÁPĚNÍ'!J35</f>
        <v>0</v>
      </c>
      <c r="AY97" s="129">
        <f>'3 - VYTÁPĚNÍ'!J36</f>
        <v>0</v>
      </c>
      <c r="AZ97" s="129">
        <f>'3 - VYTÁPĚNÍ'!F33</f>
        <v>0</v>
      </c>
      <c r="BA97" s="129">
        <f>'3 - VYTÁPĚNÍ'!F34</f>
        <v>0</v>
      </c>
      <c r="BB97" s="129">
        <f>'3 - VYTÁPĚNÍ'!F35</f>
        <v>0</v>
      </c>
      <c r="BC97" s="129">
        <f>'3 - VYTÁPĚNÍ'!F36</f>
        <v>0</v>
      </c>
      <c r="BD97" s="131">
        <f>'3 - VYTÁPĚNÍ'!F37</f>
        <v>0</v>
      </c>
      <c r="BE97" s="7"/>
      <c r="BT97" s="132" t="s">
        <v>85</v>
      </c>
      <c r="BV97" s="132" t="s">
        <v>82</v>
      </c>
      <c r="BW97" s="132" t="s">
        <v>94</v>
      </c>
      <c r="BX97" s="132" t="s">
        <v>5</v>
      </c>
      <c r="CL97" s="132" t="s">
        <v>1</v>
      </c>
      <c r="CM97" s="132" t="s">
        <v>89</v>
      </c>
    </row>
    <row r="98" s="7" customFormat="1" ht="16.5" customHeight="1">
      <c r="A98" s="120" t="s">
        <v>84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'4 - VZT'!J30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87</v>
      </c>
      <c r="AR98" s="127"/>
      <c r="AS98" s="128">
        <v>0</v>
      </c>
      <c r="AT98" s="129">
        <f>ROUND(SUM(AV98:AW98),2)</f>
        <v>0</v>
      </c>
      <c r="AU98" s="130">
        <f>'4 - VZT'!P117</f>
        <v>0</v>
      </c>
      <c r="AV98" s="129">
        <f>'4 - VZT'!J33</f>
        <v>0</v>
      </c>
      <c r="AW98" s="129">
        <f>'4 - VZT'!J34</f>
        <v>0</v>
      </c>
      <c r="AX98" s="129">
        <f>'4 - VZT'!J35</f>
        <v>0</v>
      </c>
      <c r="AY98" s="129">
        <f>'4 - VZT'!J36</f>
        <v>0</v>
      </c>
      <c r="AZ98" s="129">
        <f>'4 - VZT'!F33</f>
        <v>0</v>
      </c>
      <c r="BA98" s="129">
        <f>'4 - VZT'!F34</f>
        <v>0</v>
      </c>
      <c r="BB98" s="129">
        <f>'4 - VZT'!F35</f>
        <v>0</v>
      </c>
      <c r="BC98" s="129">
        <f>'4 - VZT'!F36</f>
        <v>0</v>
      </c>
      <c r="BD98" s="131">
        <f>'4 - VZT'!F37</f>
        <v>0</v>
      </c>
      <c r="BE98" s="7"/>
      <c r="BT98" s="132" t="s">
        <v>85</v>
      </c>
      <c r="BV98" s="132" t="s">
        <v>82</v>
      </c>
      <c r="BW98" s="132" t="s">
        <v>97</v>
      </c>
      <c r="BX98" s="132" t="s">
        <v>5</v>
      </c>
      <c r="CL98" s="132" t="s">
        <v>1</v>
      </c>
      <c r="CM98" s="132" t="s">
        <v>89</v>
      </c>
    </row>
    <row r="99" s="7" customFormat="1" ht="16.5" customHeight="1">
      <c r="A99" s="120" t="s">
        <v>84</v>
      </c>
      <c r="B99" s="121"/>
      <c r="C99" s="122"/>
      <c r="D99" s="123" t="s">
        <v>98</v>
      </c>
      <c r="E99" s="123"/>
      <c r="F99" s="123"/>
      <c r="G99" s="123"/>
      <c r="H99" s="123"/>
      <c r="I99" s="124"/>
      <c r="J99" s="123" t="s">
        <v>99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'5 - ELEKTROINSTALACE + SL...'!J30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87</v>
      </c>
      <c r="AR99" s="127"/>
      <c r="AS99" s="128">
        <v>0</v>
      </c>
      <c r="AT99" s="129">
        <f>ROUND(SUM(AV99:AW99),2)</f>
        <v>0</v>
      </c>
      <c r="AU99" s="130">
        <f>'5 - ELEKTROINSTALACE + SL...'!P122</f>
        <v>0</v>
      </c>
      <c r="AV99" s="129">
        <f>'5 - ELEKTROINSTALACE + SL...'!J33</f>
        <v>0</v>
      </c>
      <c r="AW99" s="129">
        <f>'5 - ELEKTROINSTALACE + SL...'!J34</f>
        <v>0</v>
      </c>
      <c r="AX99" s="129">
        <f>'5 - ELEKTROINSTALACE + SL...'!J35</f>
        <v>0</v>
      </c>
      <c r="AY99" s="129">
        <f>'5 - ELEKTROINSTALACE + SL...'!J36</f>
        <v>0</v>
      </c>
      <c r="AZ99" s="129">
        <f>'5 - ELEKTROINSTALACE + SL...'!F33</f>
        <v>0</v>
      </c>
      <c r="BA99" s="129">
        <f>'5 - ELEKTROINSTALACE + SL...'!F34</f>
        <v>0</v>
      </c>
      <c r="BB99" s="129">
        <f>'5 - ELEKTROINSTALACE + SL...'!F35</f>
        <v>0</v>
      </c>
      <c r="BC99" s="129">
        <f>'5 - ELEKTROINSTALACE + SL...'!F36</f>
        <v>0</v>
      </c>
      <c r="BD99" s="131">
        <f>'5 - ELEKTROINSTALACE + SL...'!F37</f>
        <v>0</v>
      </c>
      <c r="BE99" s="7"/>
      <c r="BT99" s="132" t="s">
        <v>85</v>
      </c>
      <c r="BV99" s="132" t="s">
        <v>82</v>
      </c>
      <c r="BW99" s="132" t="s">
        <v>100</v>
      </c>
      <c r="BX99" s="132" t="s">
        <v>5</v>
      </c>
      <c r="CL99" s="132" t="s">
        <v>1</v>
      </c>
      <c r="CM99" s="132" t="s">
        <v>89</v>
      </c>
    </row>
    <row r="100" s="7" customFormat="1" ht="16.5" customHeight="1">
      <c r="A100" s="120" t="s">
        <v>84</v>
      </c>
      <c r="B100" s="121"/>
      <c r="C100" s="122"/>
      <c r="D100" s="123" t="s">
        <v>101</v>
      </c>
      <c r="E100" s="123"/>
      <c r="F100" s="123"/>
      <c r="G100" s="123"/>
      <c r="H100" s="123"/>
      <c r="I100" s="124"/>
      <c r="J100" s="123" t="s">
        <v>102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'6 - VRN'!J30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87</v>
      </c>
      <c r="AR100" s="127"/>
      <c r="AS100" s="133">
        <v>0</v>
      </c>
      <c r="AT100" s="134">
        <f>ROUND(SUM(AV100:AW100),2)</f>
        <v>0</v>
      </c>
      <c r="AU100" s="135">
        <f>'6 - VRN'!P125</f>
        <v>0</v>
      </c>
      <c r="AV100" s="134">
        <f>'6 - VRN'!J33</f>
        <v>0</v>
      </c>
      <c r="AW100" s="134">
        <f>'6 - VRN'!J34</f>
        <v>0</v>
      </c>
      <c r="AX100" s="134">
        <f>'6 - VRN'!J35</f>
        <v>0</v>
      </c>
      <c r="AY100" s="134">
        <f>'6 - VRN'!J36</f>
        <v>0</v>
      </c>
      <c r="AZ100" s="134">
        <f>'6 - VRN'!F33</f>
        <v>0</v>
      </c>
      <c r="BA100" s="134">
        <f>'6 - VRN'!F34</f>
        <v>0</v>
      </c>
      <c r="BB100" s="134">
        <f>'6 - VRN'!F35</f>
        <v>0</v>
      </c>
      <c r="BC100" s="134">
        <f>'6 - VRN'!F36</f>
        <v>0</v>
      </c>
      <c r="BD100" s="136">
        <f>'6 - VRN'!F37</f>
        <v>0</v>
      </c>
      <c r="BE100" s="7"/>
      <c r="BT100" s="132" t="s">
        <v>85</v>
      </c>
      <c r="BV100" s="132" t="s">
        <v>82</v>
      </c>
      <c r="BW100" s="132" t="s">
        <v>103</v>
      </c>
      <c r="BX100" s="132" t="s">
        <v>5</v>
      </c>
      <c r="CL100" s="132" t="s">
        <v>1</v>
      </c>
      <c r="CM100" s="132" t="s">
        <v>89</v>
      </c>
    </row>
    <row r="101" s="2" customFormat="1" ht="30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45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</row>
  </sheetData>
  <sheetProtection sheet="1" formatColumns="0" formatRows="0" objects="1" scenarios="1" spinCount="100000" saltValue="8n+yiUq9dZP5/Ufg8r3imJwX6g/zqPBJ8+GE64Sg71rLy1P/WmNtc1Av1A4TNxtfBwldo2h8XarkvgJu0mxehg==" hashValue="rMk1iLs2uOhyHfwqfSh5BgasWkPR2XNwXkjyOW7KsjSfpydIN/aJyggFJEuxcKEgG5LKJjbRVD205jFdwDkC/Q==" algorithmName="SHA-512" password="CC35"/>
  <mergeCells count="62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STAVEBNÍ ÚPRAVY ČÁSTI...'!C2" display="/"/>
    <hyperlink ref="A96" location="'2 - ZTI'!C2" display="/"/>
    <hyperlink ref="A97" location="'3 - VYTÁPĚNÍ'!C2" display="/"/>
    <hyperlink ref="A98" location="'4 - VZT'!C2" display="/"/>
    <hyperlink ref="A99" location="'5 - ELEKTROINSTALACE + SL...'!C2" display="/"/>
    <hyperlink ref="A100" location="'6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ČÁSTI 1NP STŘEDISKA ZDRAVÍ_ČÁST ZBÝVAJÍCÍ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ROUND(J135,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ROUND((SUM(BE135:BE1864)),  2)</f>
        <v>0</v>
      </c>
      <c r="G33" s="39"/>
      <c r="H33" s="39"/>
      <c r="I33" s="156">
        <v>0.20999999999999999</v>
      </c>
      <c r="J33" s="155">
        <f>ROUND(((SUM(BE135:BE1864))*I33),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ROUND((SUM(BF135:BF1864)),  2)</f>
        <v>0</v>
      </c>
      <c r="G34" s="39"/>
      <c r="H34" s="39"/>
      <c r="I34" s="156">
        <v>0.12</v>
      </c>
      <c r="J34" s="155">
        <f>ROUND(((SUM(BF135:BF1864))*I34),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ROUND((SUM(BG135:BG1864)),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ROUND((SUM(BH135:BH1864)),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ROUND((SUM(BI135:BI1864)),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ČÁSTI 1NP STŘEDISKA ZDRAVÍ_ČÁST ZBÝVAJÍCÍ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1 - STAVEBNÍ ÚPRAVY ČÁSTI 1NP STŘEDISKA ZDRAVÍ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Dobříš</v>
      </c>
      <c r="G89" s="41"/>
      <c r="H89" s="41"/>
      <c r="I89" s="33" t="s">
        <v>22</v>
      </c>
      <c r="J89" s="80" t="str">
        <f>IF(J12="","",J12)</f>
        <v>6. 6. 2024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Město Dobříš </v>
      </c>
      <c r="G91" s="41"/>
      <c r="H91" s="41"/>
      <c r="I91" s="33" t="s">
        <v>31</v>
      </c>
      <c r="J91" s="37" t="str">
        <f>E21</f>
        <v xml:space="preserve">NeOn projekting s.r.o.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Dussen, spol. s 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J135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J136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113</v>
      </c>
      <c r="E98" s="189"/>
      <c r="F98" s="189"/>
      <c r="G98" s="189"/>
      <c r="H98" s="189"/>
      <c r="I98" s="189"/>
      <c r="J98" s="190">
        <f>J137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114</v>
      </c>
      <c r="E99" s="189"/>
      <c r="F99" s="189"/>
      <c r="G99" s="189"/>
      <c r="H99" s="189"/>
      <c r="I99" s="189"/>
      <c r="J99" s="190">
        <f>J154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89"/>
      <c r="J100" s="190">
        <f>J407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116</v>
      </c>
      <c r="E101" s="189"/>
      <c r="F101" s="189"/>
      <c r="G101" s="189"/>
      <c r="H101" s="189"/>
      <c r="I101" s="189"/>
      <c r="J101" s="190">
        <f>J416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117</v>
      </c>
      <c r="E102" s="189"/>
      <c r="F102" s="189"/>
      <c r="G102" s="189"/>
      <c r="H102" s="189"/>
      <c r="I102" s="189"/>
      <c r="J102" s="190">
        <f>J576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118</v>
      </c>
      <c r="E103" s="189"/>
      <c r="F103" s="189"/>
      <c r="G103" s="189"/>
      <c r="H103" s="189"/>
      <c r="I103" s="189"/>
      <c r="J103" s="190">
        <f>J582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119</v>
      </c>
      <c r="E104" s="183"/>
      <c r="F104" s="183"/>
      <c r="G104" s="183"/>
      <c r="H104" s="183"/>
      <c r="I104" s="183"/>
      <c r="J104" s="184">
        <f>J584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120</v>
      </c>
      <c r="E105" s="189"/>
      <c r="F105" s="189"/>
      <c r="G105" s="189"/>
      <c r="H105" s="189"/>
      <c r="I105" s="189"/>
      <c r="J105" s="190">
        <f>J585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121</v>
      </c>
      <c r="E106" s="189"/>
      <c r="F106" s="189"/>
      <c r="G106" s="189"/>
      <c r="H106" s="189"/>
      <c r="I106" s="189"/>
      <c r="J106" s="190">
        <f>J709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122</v>
      </c>
      <c r="E107" s="189"/>
      <c r="F107" s="189"/>
      <c r="G107" s="189"/>
      <c r="H107" s="189"/>
      <c r="I107" s="189"/>
      <c r="J107" s="190">
        <f>J794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123</v>
      </c>
      <c r="E108" s="189"/>
      <c r="F108" s="189"/>
      <c r="G108" s="189"/>
      <c r="H108" s="189"/>
      <c r="I108" s="189"/>
      <c r="J108" s="190">
        <f>J815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124</v>
      </c>
      <c r="E109" s="189"/>
      <c r="F109" s="189"/>
      <c r="G109" s="189"/>
      <c r="H109" s="189"/>
      <c r="I109" s="189"/>
      <c r="J109" s="190">
        <f>J1266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125</v>
      </c>
      <c r="E110" s="189"/>
      <c r="F110" s="189"/>
      <c r="G110" s="189"/>
      <c r="H110" s="189"/>
      <c r="I110" s="189"/>
      <c r="J110" s="190">
        <f>J1423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126</v>
      </c>
      <c r="E111" s="189"/>
      <c r="F111" s="189"/>
      <c r="G111" s="189"/>
      <c r="H111" s="189"/>
      <c r="I111" s="189"/>
      <c r="J111" s="190">
        <f>J1641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127</v>
      </c>
      <c r="E112" s="189"/>
      <c r="F112" s="189"/>
      <c r="G112" s="189"/>
      <c r="H112" s="189"/>
      <c r="I112" s="189"/>
      <c r="J112" s="190">
        <f>J1671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0"/>
      <c r="C113" s="181"/>
      <c r="D113" s="182" t="s">
        <v>128</v>
      </c>
      <c r="E113" s="183"/>
      <c r="F113" s="183"/>
      <c r="G113" s="183"/>
      <c r="H113" s="183"/>
      <c r="I113" s="183"/>
      <c r="J113" s="184">
        <f>J1837</f>
        <v>0</v>
      </c>
      <c r="K113" s="181"/>
      <c r="L113" s="18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80"/>
      <c r="C114" s="181"/>
      <c r="D114" s="182" t="s">
        <v>129</v>
      </c>
      <c r="E114" s="183"/>
      <c r="F114" s="183"/>
      <c r="G114" s="183"/>
      <c r="H114" s="183"/>
      <c r="I114" s="183"/>
      <c r="J114" s="184">
        <f>J1859</f>
        <v>0</v>
      </c>
      <c r="K114" s="181"/>
      <c r="L114" s="18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86"/>
      <c r="C115" s="187"/>
      <c r="D115" s="188" t="s">
        <v>130</v>
      </c>
      <c r="E115" s="189"/>
      <c r="F115" s="189"/>
      <c r="G115" s="189"/>
      <c r="H115" s="189"/>
      <c r="I115" s="189"/>
      <c r="J115" s="190">
        <f>J1860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67"/>
      <c r="C117" s="68"/>
      <c r="D117" s="68"/>
      <c r="E117" s="68"/>
      <c r="F117" s="68"/>
      <c r="G117" s="68"/>
      <c r="H117" s="68"/>
      <c r="I117" s="68"/>
      <c r="J117" s="68"/>
      <c r="K117" s="68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21" s="2" customFormat="1" ht="6.96" customHeight="1">
      <c r="A121" s="39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96" customHeight="1">
      <c r="A122" s="39"/>
      <c r="B122" s="40"/>
      <c r="C122" s="24" t="s">
        <v>131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6.25" customHeight="1">
      <c r="A125" s="39"/>
      <c r="B125" s="40"/>
      <c r="C125" s="41"/>
      <c r="D125" s="41"/>
      <c r="E125" s="175" t="str">
        <f>E7</f>
        <v>STAVEBNÍ ÚPRAVY ČÁSTI 1NP STŘEDISKA ZDRAVÍ_ČÁST ZBÝVAJÍCÍ</v>
      </c>
      <c r="F125" s="33"/>
      <c r="G125" s="33"/>
      <c r="H125" s="33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105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E9</f>
        <v xml:space="preserve">1 - STAVEBNÍ ÚPRAVY ČÁSTI 1NP STŘEDISKA ZDRAVÍ 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F12</f>
        <v>Dobříš</v>
      </c>
      <c r="G129" s="41"/>
      <c r="H129" s="41"/>
      <c r="I129" s="33" t="s">
        <v>22</v>
      </c>
      <c r="J129" s="80" t="str">
        <f>IF(J12="","",J12)</f>
        <v>6. 6. 2024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E15</f>
        <v xml:space="preserve">Město Dobříš </v>
      </c>
      <c r="G131" s="41"/>
      <c r="H131" s="41"/>
      <c r="I131" s="33" t="s">
        <v>31</v>
      </c>
      <c r="J131" s="37" t="str">
        <f>E21</f>
        <v xml:space="preserve">NeOn projekting s.r.o.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29</v>
      </c>
      <c r="D132" s="41"/>
      <c r="E132" s="41"/>
      <c r="F132" s="28" t="str">
        <f>IF(E18="","",E18)</f>
        <v>Vyplň údaj</v>
      </c>
      <c r="G132" s="41"/>
      <c r="H132" s="41"/>
      <c r="I132" s="33" t="s">
        <v>35</v>
      </c>
      <c r="J132" s="37" t="str">
        <f>E24</f>
        <v>Dussen, spol. s 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192"/>
      <c r="B134" s="193"/>
      <c r="C134" s="194" t="s">
        <v>132</v>
      </c>
      <c r="D134" s="195" t="s">
        <v>65</v>
      </c>
      <c r="E134" s="195" t="s">
        <v>61</v>
      </c>
      <c r="F134" s="195" t="s">
        <v>62</v>
      </c>
      <c r="G134" s="195" t="s">
        <v>133</v>
      </c>
      <c r="H134" s="195" t="s">
        <v>134</v>
      </c>
      <c r="I134" s="195" t="s">
        <v>135</v>
      </c>
      <c r="J134" s="196" t="s">
        <v>109</v>
      </c>
      <c r="K134" s="197" t="s">
        <v>136</v>
      </c>
      <c r="L134" s="198"/>
      <c r="M134" s="101" t="s">
        <v>1</v>
      </c>
      <c r="N134" s="102" t="s">
        <v>44</v>
      </c>
      <c r="O134" s="102" t="s">
        <v>137</v>
      </c>
      <c r="P134" s="102" t="s">
        <v>138</v>
      </c>
      <c r="Q134" s="102" t="s">
        <v>139</v>
      </c>
      <c r="R134" s="102" t="s">
        <v>140</v>
      </c>
      <c r="S134" s="102" t="s">
        <v>141</v>
      </c>
      <c r="T134" s="103" t="s">
        <v>142</v>
      </c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</row>
    <row r="135" s="2" customFormat="1" ht="22.8" customHeight="1">
      <c r="A135" s="39"/>
      <c r="B135" s="40"/>
      <c r="C135" s="108" t="s">
        <v>143</v>
      </c>
      <c r="D135" s="41"/>
      <c r="E135" s="41"/>
      <c r="F135" s="41"/>
      <c r="G135" s="41"/>
      <c r="H135" s="41"/>
      <c r="I135" s="41"/>
      <c r="J135" s="199">
        <f>BK135</f>
        <v>0</v>
      </c>
      <c r="K135" s="41"/>
      <c r="L135" s="45"/>
      <c r="M135" s="104"/>
      <c r="N135" s="200"/>
      <c r="O135" s="105"/>
      <c r="P135" s="201">
        <f>P136+P584+P1837+P1859</f>
        <v>0</v>
      </c>
      <c r="Q135" s="105"/>
      <c r="R135" s="201">
        <f>R136+R584+R1837+R1859</f>
        <v>82.423360430000002</v>
      </c>
      <c r="S135" s="105"/>
      <c r="T135" s="202">
        <f>T136+T584+T1837+T1859</f>
        <v>102.61466681000002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79</v>
      </c>
      <c r="AU135" s="18" t="s">
        <v>111</v>
      </c>
      <c r="BK135" s="203">
        <f>BK136+BK584+BK1837+BK1859</f>
        <v>0</v>
      </c>
    </row>
    <row r="136" s="12" customFormat="1" ht="25.92" customHeight="1">
      <c r="A136" s="12"/>
      <c r="B136" s="204"/>
      <c r="C136" s="205"/>
      <c r="D136" s="206" t="s">
        <v>79</v>
      </c>
      <c r="E136" s="207" t="s">
        <v>144</v>
      </c>
      <c r="F136" s="207" t="s">
        <v>145</v>
      </c>
      <c r="G136" s="205"/>
      <c r="H136" s="205"/>
      <c r="I136" s="208"/>
      <c r="J136" s="209">
        <f>BK136</f>
        <v>0</v>
      </c>
      <c r="K136" s="205"/>
      <c r="L136" s="210"/>
      <c r="M136" s="211"/>
      <c r="N136" s="212"/>
      <c r="O136" s="212"/>
      <c r="P136" s="213">
        <f>P137+P154+P407+P416+P576+P582</f>
        <v>0</v>
      </c>
      <c r="Q136" s="212"/>
      <c r="R136" s="213">
        <f>R137+R154+R407+R416+R576+R582</f>
        <v>63.181176919999999</v>
      </c>
      <c r="S136" s="212"/>
      <c r="T136" s="214">
        <f>T137+T154+T407+T416+T576+T582</f>
        <v>86.058898000000013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85</v>
      </c>
      <c r="AT136" s="216" t="s">
        <v>79</v>
      </c>
      <c r="AU136" s="216" t="s">
        <v>80</v>
      </c>
      <c r="AY136" s="215" t="s">
        <v>146</v>
      </c>
      <c r="BK136" s="217">
        <f>BK137+BK154+BK407+BK416+BK576+BK582</f>
        <v>0</v>
      </c>
    </row>
    <row r="137" s="12" customFormat="1" ht="22.8" customHeight="1">
      <c r="A137" s="12"/>
      <c r="B137" s="204"/>
      <c r="C137" s="205"/>
      <c r="D137" s="206" t="s">
        <v>79</v>
      </c>
      <c r="E137" s="218" t="s">
        <v>92</v>
      </c>
      <c r="F137" s="218" t="s">
        <v>147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SUM(P138:P153)</f>
        <v>0</v>
      </c>
      <c r="Q137" s="212"/>
      <c r="R137" s="213">
        <f>SUM(R138:R153)</f>
        <v>2.23158382</v>
      </c>
      <c r="S137" s="212"/>
      <c r="T137" s="214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85</v>
      </c>
      <c r="AT137" s="216" t="s">
        <v>79</v>
      </c>
      <c r="AU137" s="216" t="s">
        <v>85</v>
      </c>
      <c r="AY137" s="215" t="s">
        <v>146</v>
      </c>
      <c r="BK137" s="217">
        <f>SUM(BK138:BK153)</f>
        <v>0</v>
      </c>
    </row>
    <row r="138" s="2" customFormat="1" ht="24.15" customHeight="1">
      <c r="A138" s="39"/>
      <c r="B138" s="40"/>
      <c r="C138" s="220" t="s">
        <v>92</v>
      </c>
      <c r="D138" s="220" t="s">
        <v>148</v>
      </c>
      <c r="E138" s="221" t="s">
        <v>149</v>
      </c>
      <c r="F138" s="222" t="s">
        <v>150</v>
      </c>
      <c r="G138" s="223" t="s">
        <v>151</v>
      </c>
      <c r="H138" s="224">
        <v>8.5549999999999997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45</v>
      </c>
      <c r="O138" s="92"/>
      <c r="P138" s="230">
        <f>O138*H138</f>
        <v>0</v>
      </c>
      <c r="Q138" s="230">
        <v>0.061719999999999997</v>
      </c>
      <c r="R138" s="230">
        <f>Q138*H138</f>
        <v>0.5280146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95</v>
      </c>
      <c r="AT138" s="232" t="s">
        <v>148</v>
      </c>
      <c r="AU138" s="232" t="s">
        <v>89</v>
      </c>
      <c r="AY138" s="18" t="s">
        <v>146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95</v>
      </c>
      <c r="BM138" s="232" t="s">
        <v>152</v>
      </c>
    </row>
    <row r="139" s="13" customFormat="1">
      <c r="A139" s="13"/>
      <c r="B139" s="234"/>
      <c r="C139" s="235"/>
      <c r="D139" s="236" t="s">
        <v>153</v>
      </c>
      <c r="E139" s="237" t="s">
        <v>1</v>
      </c>
      <c r="F139" s="238" t="s">
        <v>154</v>
      </c>
      <c r="G139" s="235"/>
      <c r="H139" s="237" t="s">
        <v>1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153</v>
      </c>
      <c r="AU139" s="244" t="s">
        <v>89</v>
      </c>
      <c r="AV139" s="13" t="s">
        <v>85</v>
      </c>
      <c r="AW139" s="13" t="s">
        <v>34</v>
      </c>
      <c r="AX139" s="13" t="s">
        <v>80</v>
      </c>
      <c r="AY139" s="244" t="s">
        <v>146</v>
      </c>
    </row>
    <row r="140" s="14" customFormat="1">
      <c r="A140" s="14"/>
      <c r="B140" s="245"/>
      <c r="C140" s="246"/>
      <c r="D140" s="236" t="s">
        <v>153</v>
      </c>
      <c r="E140" s="247" t="s">
        <v>1</v>
      </c>
      <c r="F140" s="248" t="s">
        <v>155</v>
      </c>
      <c r="G140" s="246"/>
      <c r="H140" s="249">
        <v>6.4900000000000002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153</v>
      </c>
      <c r="AU140" s="255" t="s">
        <v>89</v>
      </c>
      <c r="AV140" s="14" t="s">
        <v>89</v>
      </c>
      <c r="AW140" s="14" t="s">
        <v>34</v>
      </c>
      <c r="AX140" s="14" t="s">
        <v>80</v>
      </c>
      <c r="AY140" s="255" t="s">
        <v>146</v>
      </c>
    </row>
    <row r="141" s="13" customFormat="1">
      <c r="A141" s="13"/>
      <c r="B141" s="234"/>
      <c r="C141" s="235"/>
      <c r="D141" s="236" t="s">
        <v>153</v>
      </c>
      <c r="E141" s="237" t="s">
        <v>1</v>
      </c>
      <c r="F141" s="238" t="s">
        <v>156</v>
      </c>
      <c r="G141" s="235"/>
      <c r="H141" s="237" t="s">
        <v>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153</v>
      </c>
      <c r="AU141" s="244" t="s">
        <v>89</v>
      </c>
      <c r="AV141" s="13" t="s">
        <v>85</v>
      </c>
      <c r="AW141" s="13" t="s">
        <v>34</v>
      </c>
      <c r="AX141" s="13" t="s">
        <v>80</v>
      </c>
      <c r="AY141" s="244" t="s">
        <v>146</v>
      </c>
    </row>
    <row r="142" s="14" customFormat="1">
      <c r="A142" s="14"/>
      <c r="B142" s="245"/>
      <c r="C142" s="246"/>
      <c r="D142" s="236" t="s">
        <v>153</v>
      </c>
      <c r="E142" s="247" t="s">
        <v>1</v>
      </c>
      <c r="F142" s="248" t="s">
        <v>157</v>
      </c>
      <c r="G142" s="246"/>
      <c r="H142" s="249">
        <v>2.0649999999999999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153</v>
      </c>
      <c r="AU142" s="255" t="s">
        <v>89</v>
      </c>
      <c r="AV142" s="14" t="s">
        <v>89</v>
      </c>
      <c r="AW142" s="14" t="s">
        <v>34</v>
      </c>
      <c r="AX142" s="14" t="s">
        <v>80</v>
      </c>
      <c r="AY142" s="255" t="s">
        <v>146</v>
      </c>
    </row>
    <row r="143" s="15" customFormat="1">
      <c r="A143" s="15"/>
      <c r="B143" s="256"/>
      <c r="C143" s="257"/>
      <c r="D143" s="236" t="s">
        <v>153</v>
      </c>
      <c r="E143" s="258" t="s">
        <v>1</v>
      </c>
      <c r="F143" s="259" t="s">
        <v>158</v>
      </c>
      <c r="G143" s="257"/>
      <c r="H143" s="260">
        <v>8.5549999999999997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153</v>
      </c>
      <c r="AU143" s="266" t="s">
        <v>89</v>
      </c>
      <c r="AV143" s="15" t="s">
        <v>95</v>
      </c>
      <c r="AW143" s="15" t="s">
        <v>34</v>
      </c>
      <c r="AX143" s="15" t="s">
        <v>85</v>
      </c>
      <c r="AY143" s="266" t="s">
        <v>146</v>
      </c>
    </row>
    <row r="144" s="2" customFormat="1" ht="24.15" customHeight="1">
      <c r="A144" s="39"/>
      <c r="B144" s="40"/>
      <c r="C144" s="220" t="s">
        <v>95</v>
      </c>
      <c r="D144" s="220" t="s">
        <v>148</v>
      </c>
      <c r="E144" s="221" t="s">
        <v>159</v>
      </c>
      <c r="F144" s="222" t="s">
        <v>160</v>
      </c>
      <c r="G144" s="223" t="s">
        <v>151</v>
      </c>
      <c r="H144" s="224">
        <v>21.466000000000001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45</v>
      </c>
      <c r="O144" s="92"/>
      <c r="P144" s="230">
        <f>O144*H144</f>
        <v>0</v>
      </c>
      <c r="Q144" s="230">
        <v>0.079210000000000003</v>
      </c>
      <c r="R144" s="230">
        <f>Q144*H144</f>
        <v>1.7003218600000001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95</v>
      </c>
      <c r="AT144" s="232" t="s">
        <v>148</v>
      </c>
      <c r="AU144" s="232" t="s">
        <v>89</v>
      </c>
      <c r="AY144" s="18" t="s">
        <v>146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95</v>
      </c>
      <c r="BM144" s="232" t="s">
        <v>161</v>
      </c>
    </row>
    <row r="145" s="13" customFormat="1">
      <c r="A145" s="13"/>
      <c r="B145" s="234"/>
      <c r="C145" s="235"/>
      <c r="D145" s="236" t="s">
        <v>153</v>
      </c>
      <c r="E145" s="237" t="s">
        <v>1</v>
      </c>
      <c r="F145" s="238" t="s">
        <v>154</v>
      </c>
      <c r="G145" s="235"/>
      <c r="H145" s="237" t="s">
        <v>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153</v>
      </c>
      <c r="AU145" s="244" t="s">
        <v>89</v>
      </c>
      <c r="AV145" s="13" t="s">
        <v>85</v>
      </c>
      <c r="AW145" s="13" t="s">
        <v>34</v>
      </c>
      <c r="AX145" s="13" t="s">
        <v>80</v>
      </c>
      <c r="AY145" s="244" t="s">
        <v>146</v>
      </c>
    </row>
    <row r="146" s="14" customFormat="1">
      <c r="A146" s="14"/>
      <c r="B146" s="245"/>
      <c r="C146" s="246"/>
      <c r="D146" s="236" t="s">
        <v>153</v>
      </c>
      <c r="E146" s="247" t="s">
        <v>1</v>
      </c>
      <c r="F146" s="248" t="s">
        <v>162</v>
      </c>
      <c r="G146" s="246"/>
      <c r="H146" s="249">
        <v>21.466000000000001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153</v>
      </c>
      <c r="AU146" s="255" t="s">
        <v>89</v>
      </c>
      <c r="AV146" s="14" t="s">
        <v>89</v>
      </c>
      <c r="AW146" s="14" t="s">
        <v>34</v>
      </c>
      <c r="AX146" s="14" t="s">
        <v>80</v>
      </c>
      <c r="AY146" s="255" t="s">
        <v>146</v>
      </c>
    </row>
    <row r="147" s="16" customFormat="1">
      <c r="A147" s="16"/>
      <c r="B147" s="267"/>
      <c r="C147" s="268"/>
      <c r="D147" s="236" t="s">
        <v>153</v>
      </c>
      <c r="E147" s="269" t="s">
        <v>1</v>
      </c>
      <c r="F147" s="270" t="s">
        <v>163</v>
      </c>
      <c r="G147" s="268"/>
      <c r="H147" s="271">
        <v>21.466000000000001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153</v>
      </c>
      <c r="AU147" s="277" t="s">
        <v>89</v>
      </c>
      <c r="AV147" s="16" t="s">
        <v>92</v>
      </c>
      <c r="AW147" s="16" t="s">
        <v>34</v>
      </c>
      <c r="AX147" s="16" t="s">
        <v>80</v>
      </c>
      <c r="AY147" s="277" t="s">
        <v>146</v>
      </c>
    </row>
    <row r="148" s="15" customFormat="1">
      <c r="A148" s="15"/>
      <c r="B148" s="256"/>
      <c r="C148" s="257"/>
      <c r="D148" s="236" t="s">
        <v>153</v>
      </c>
      <c r="E148" s="258" t="s">
        <v>1</v>
      </c>
      <c r="F148" s="259" t="s">
        <v>158</v>
      </c>
      <c r="G148" s="257"/>
      <c r="H148" s="260">
        <v>21.466000000000001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153</v>
      </c>
      <c r="AU148" s="266" t="s">
        <v>89</v>
      </c>
      <c r="AV148" s="15" t="s">
        <v>95</v>
      </c>
      <c r="AW148" s="15" t="s">
        <v>34</v>
      </c>
      <c r="AX148" s="15" t="s">
        <v>85</v>
      </c>
      <c r="AY148" s="266" t="s">
        <v>146</v>
      </c>
    </row>
    <row r="149" s="2" customFormat="1" ht="24.15" customHeight="1">
      <c r="A149" s="39"/>
      <c r="B149" s="40"/>
      <c r="C149" s="220" t="s">
        <v>98</v>
      </c>
      <c r="D149" s="220" t="s">
        <v>148</v>
      </c>
      <c r="E149" s="221" t="s">
        <v>164</v>
      </c>
      <c r="F149" s="222" t="s">
        <v>165</v>
      </c>
      <c r="G149" s="223" t="s">
        <v>166</v>
      </c>
      <c r="H149" s="224">
        <v>23.600000000000001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45</v>
      </c>
      <c r="O149" s="92"/>
      <c r="P149" s="230">
        <f>O149*H149</f>
        <v>0</v>
      </c>
      <c r="Q149" s="230">
        <v>0.00013760000000000001</v>
      </c>
      <c r="R149" s="230">
        <f>Q149*H149</f>
        <v>0.0032473600000000004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95</v>
      </c>
      <c r="AT149" s="232" t="s">
        <v>148</v>
      </c>
      <c r="AU149" s="232" t="s">
        <v>89</v>
      </c>
      <c r="AY149" s="18" t="s">
        <v>146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95</v>
      </c>
      <c r="BM149" s="232" t="s">
        <v>167</v>
      </c>
    </row>
    <row r="150" s="13" customFormat="1">
      <c r="A150" s="13"/>
      <c r="B150" s="234"/>
      <c r="C150" s="235"/>
      <c r="D150" s="236" t="s">
        <v>153</v>
      </c>
      <c r="E150" s="237" t="s">
        <v>1</v>
      </c>
      <c r="F150" s="238" t="s">
        <v>154</v>
      </c>
      <c r="G150" s="235"/>
      <c r="H150" s="237" t="s">
        <v>1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153</v>
      </c>
      <c r="AU150" s="244" t="s">
        <v>89</v>
      </c>
      <c r="AV150" s="13" t="s">
        <v>85</v>
      </c>
      <c r="AW150" s="13" t="s">
        <v>34</v>
      </c>
      <c r="AX150" s="13" t="s">
        <v>80</v>
      </c>
      <c r="AY150" s="244" t="s">
        <v>146</v>
      </c>
    </row>
    <row r="151" s="14" customFormat="1">
      <c r="A151" s="14"/>
      <c r="B151" s="245"/>
      <c r="C151" s="246"/>
      <c r="D151" s="236" t="s">
        <v>153</v>
      </c>
      <c r="E151" s="247" t="s">
        <v>1</v>
      </c>
      <c r="F151" s="248" t="s">
        <v>168</v>
      </c>
      <c r="G151" s="246"/>
      <c r="H151" s="249">
        <v>23.600000000000001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153</v>
      </c>
      <c r="AU151" s="255" t="s">
        <v>89</v>
      </c>
      <c r="AV151" s="14" t="s">
        <v>89</v>
      </c>
      <c r="AW151" s="14" t="s">
        <v>34</v>
      </c>
      <c r="AX151" s="14" t="s">
        <v>80</v>
      </c>
      <c r="AY151" s="255" t="s">
        <v>146</v>
      </c>
    </row>
    <row r="152" s="16" customFormat="1">
      <c r="A152" s="16"/>
      <c r="B152" s="267"/>
      <c r="C152" s="268"/>
      <c r="D152" s="236" t="s">
        <v>153</v>
      </c>
      <c r="E152" s="269" t="s">
        <v>1</v>
      </c>
      <c r="F152" s="270" t="s">
        <v>163</v>
      </c>
      <c r="G152" s="268"/>
      <c r="H152" s="271">
        <v>23.600000000000001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77" t="s">
        <v>153</v>
      </c>
      <c r="AU152" s="277" t="s">
        <v>89</v>
      </c>
      <c r="AV152" s="16" t="s">
        <v>92</v>
      </c>
      <c r="AW152" s="16" t="s">
        <v>34</v>
      </c>
      <c r="AX152" s="16" t="s">
        <v>80</v>
      </c>
      <c r="AY152" s="277" t="s">
        <v>146</v>
      </c>
    </row>
    <row r="153" s="15" customFormat="1">
      <c r="A153" s="15"/>
      <c r="B153" s="256"/>
      <c r="C153" s="257"/>
      <c r="D153" s="236" t="s">
        <v>153</v>
      </c>
      <c r="E153" s="258" t="s">
        <v>1</v>
      </c>
      <c r="F153" s="259" t="s">
        <v>158</v>
      </c>
      <c r="G153" s="257"/>
      <c r="H153" s="260">
        <v>23.600000000000001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6" t="s">
        <v>153</v>
      </c>
      <c r="AU153" s="266" t="s">
        <v>89</v>
      </c>
      <c r="AV153" s="15" t="s">
        <v>95</v>
      </c>
      <c r="AW153" s="15" t="s">
        <v>34</v>
      </c>
      <c r="AX153" s="15" t="s">
        <v>85</v>
      </c>
      <c r="AY153" s="266" t="s">
        <v>146</v>
      </c>
    </row>
    <row r="154" s="12" customFormat="1" ht="22.8" customHeight="1">
      <c r="A154" s="12"/>
      <c r="B154" s="204"/>
      <c r="C154" s="205"/>
      <c r="D154" s="206" t="s">
        <v>79</v>
      </c>
      <c r="E154" s="218" t="s">
        <v>101</v>
      </c>
      <c r="F154" s="218" t="s">
        <v>169</v>
      </c>
      <c r="G154" s="205"/>
      <c r="H154" s="205"/>
      <c r="I154" s="208"/>
      <c r="J154" s="219">
        <f>BK154</f>
        <v>0</v>
      </c>
      <c r="K154" s="205"/>
      <c r="L154" s="210"/>
      <c r="M154" s="211"/>
      <c r="N154" s="212"/>
      <c r="O154" s="212"/>
      <c r="P154" s="213">
        <f>SUM(P155:P406)</f>
        <v>0</v>
      </c>
      <c r="Q154" s="212"/>
      <c r="R154" s="213">
        <f>SUM(R155:R406)</f>
        <v>60.723982599999999</v>
      </c>
      <c r="S154" s="212"/>
      <c r="T154" s="214">
        <f>SUM(T155:T406)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85</v>
      </c>
      <c r="AT154" s="216" t="s">
        <v>79</v>
      </c>
      <c r="AU154" s="216" t="s">
        <v>85</v>
      </c>
      <c r="AY154" s="215" t="s">
        <v>146</v>
      </c>
      <c r="BK154" s="217">
        <f>SUM(BK155:BK406)</f>
        <v>0</v>
      </c>
    </row>
    <row r="155" s="2" customFormat="1" ht="24.15" customHeight="1">
      <c r="A155" s="39"/>
      <c r="B155" s="40"/>
      <c r="C155" s="220" t="s">
        <v>170</v>
      </c>
      <c r="D155" s="220" t="s">
        <v>148</v>
      </c>
      <c r="E155" s="221" t="s">
        <v>171</v>
      </c>
      <c r="F155" s="222" t="s">
        <v>172</v>
      </c>
      <c r="G155" s="223" t="s">
        <v>151</v>
      </c>
      <c r="H155" s="224">
        <v>327.75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45</v>
      </c>
      <c r="O155" s="92"/>
      <c r="P155" s="230">
        <f>O155*H155</f>
        <v>0</v>
      </c>
      <c r="Q155" s="230">
        <v>0.0051999999999999998</v>
      </c>
      <c r="R155" s="230">
        <f>Q155*H155</f>
        <v>1.7042999999999999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95</v>
      </c>
      <c r="AT155" s="232" t="s">
        <v>148</v>
      </c>
      <c r="AU155" s="232" t="s">
        <v>89</v>
      </c>
      <c r="AY155" s="18" t="s">
        <v>146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95</v>
      </c>
      <c r="BM155" s="232" t="s">
        <v>173</v>
      </c>
    </row>
    <row r="156" s="13" customFormat="1">
      <c r="A156" s="13"/>
      <c r="B156" s="234"/>
      <c r="C156" s="235"/>
      <c r="D156" s="236" t="s">
        <v>153</v>
      </c>
      <c r="E156" s="237" t="s">
        <v>1</v>
      </c>
      <c r="F156" s="238" t="s">
        <v>154</v>
      </c>
      <c r="G156" s="235"/>
      <c r="H156" s="237" t="s">
        <v>1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153</v>
      </c>
      <c r="AU156" s="244" t="s">
        <v>89</v>
      </c>
      <c r="AV156" s="13" t="s">
        <v>85</v>
      </c>
      <c r="AW156" s="13" t="s">
        <v>34</v>
      </c>
      <c r="AX156" s="13" t="s">
        <v>80</v>
      </c>
      <c r="AY156" s="244" t="s">
        <v>146</v>
      </c>
    </row>
    <row r="157" s="14" customFormat="1">
      <c r="A157" s="14"/>
      <c r="B157" s="245"/>
      <c r="C157" s="246"/>
      <c r="D157" s="236" t="s">
        <v>153</v>
      </c>
      <c r="E157" s="247" t="s">
        <v>1</v>
      </c>
      <c r="F157" s="248" t="s">
        <v>174</v>
      </c>
      <c r="G157" s="246"/>
      <c r="H157" s="249">
        <v>14.449999999999999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153</v>
      </c>
      <c r="AU157" s="255" t="s">
        <v>89</v>
      </c>
      <c r="AV157" s="14" t="s">
        <v>89</v>
      </c>
      <c r="AW157" s="14" t="s">
        <v>34</v>
      </c>
      <c r="AX157" s="14" t="s">
        <v>80</v>
      </c>
      <c r="AY157" s="255" t="s">
        <v>146</v>
      </c>
    </row>
    <row r="158" s="14" customFormat="1">
      <c r="A158" s="14"/>
      <c r="B158" s="245"/>
      <c r="C158" s="246"/>
      <c r="D158" s="236" t="s">
        <v>153</v>
      </c>
      <c r="E158" s="247" t="s">
        <v>1</v>
      </c>
      <c r="F158" s="248" t="s">
        <v>175</v>
      </c>
      <c r="G158" s="246"/>
      <c r="H158" s="249">
        <v>51.049999999999997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153</v>
      </c>
      <c r="AU158" s="255" t="s">
        <v>89</v>
      </c>
      <c r="AV158" s="14" t="s">
        <v>89</v>
      </c>
      <c r="AW158" s="14" t="s">
        <v>34</v>
      </c>
      <c r="AX158" s="14" t="s">
        <v>80</v>
      </c>
      <c r="AY158" s="255" t="s">
        <v>146</v>
      </c>
    </row>
    <row r="159" s="14" customFormat="1">
      <c r="A159" s="14"/>
      <c r="B159" s="245"/>
      <c r="C159" s="246"/>
      <c r="D159" s="236" t="s">
        <v>153</v>
      </c>
      <c r="E159" s="247" t="s">
        <v>1</v>
      </c>
      <c r="F159" s="248" t="s">
        <v>176</v>
      </c>
      <c r="G159" s="246"/>
      <c r="H159" s="249">
        <v>1.97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153</v>
      </c>
      <c r="AU159" s="255" t="s">
        <v>89</v>
      </c>
      <c r="AV159" s="14" t="s">
        <v>89</v>
      </c>
      <c r="AW159" s="14" t="s">
        <v>34</v>
      </c>
      <c r="AX159" s="14" t="s">
        <v>80</v>
      </c>
      <c r="AY159" s="255" t="s">
        <v>146</v>
      </c>
    </row>
    <row r="160" s="14" customFormat="1">
      <c r="A160" s="14"/>
      <c r="B160" s="245"/>
      <c r="C160" s="246"/>
      <c r="D160" s="236" t="s">
        <v>153</v>
      </c>
      <c r="E160" s="247" t="s">
        <v>1</v>
      </c>
      <c r="F160" s="248" t="s">
        <v>177</v>
      </c>
      <c r="G160" s="246"/>
      <c r="H160" s="249">
        <v>3.0699999999999998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153</v>
      </c>
      <c r="AU160" s="255" t="s">
        <v>89</v>
      </c>
      <c r="AV160" s="14" t="s">
        <v>89</v>
      </c>
      <c r="AW160" s="14" t="s">
        <v>34</v>
      </c>
      <c r="AX160" s="14" t="s">
        <v>80</v>
      </c>
      <c r="AY160" s="255" t="s">
        <v>146</v>
      </c>
    </row>
    <row r="161" s="14" customFormat="1">
      <c r="A161" s="14"/>
      <c r="B161" s="245"/>
      <c r="C161" s="246"/>
      <c r="D161" s="236" t="s">
        <v>153</v>
      </c>
      <c r="E161" s="247" t="s">
        <v>1</v>
      </c>
      <c r="F161" s="248" t="s">
        <v>178</v>
      </c>
      <c r="G161" s="246"/>
      <c r="H161" s="249">
        <v>23.800000000000001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153</v>
      </c>
      <c r="AU161" s="255" t="s">
        <v>89</v>
      </c>
      <c r="AV161" s="14" t="s">
        <v>89</v>
      </c>
      <c r="AW161" s="14" t="s">
        <v>34</v>
      </c>
      <c r="AX161" s="14" t="s">
        <v>80</v>
      </c>
      <c r="AY161" s="255" t="s">
        <v>146</v>
      </c>
    </row>
    <row r="162" s="14" customFormat="1">
      <c r="A162" s="14"/>
      <c r="B162" s="245"/>
      <c r="C162" s="246"/>
      <c r="D162" s="236" t="s">
        <v>153</v>
      </c>
      <c r="E162" s="247" t="s">
        <v>1</v>
      </c>
      <c r="F162" s="248" t="s">
        <v>179</v>
      </c>
      <c r="G162" s="246"/>
      <c r="H162" s="249">
        <v>8.3499999999999996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153</v>
      </c>
      <c r="AU162" s="255" t="s">
        <v>89</v>
      </c>
      <c r="AV162" s="14" t="s">
        <v>89</v>
      </c>
      <c r="AW162" s="14" t="s">
        <v>34</v>
      </c>
      <c r="AX162" s="14" t="s">
        <v>80</v>
      </c>
      <c r="AY162" s="255" t="s">
        <v>146</v>
      </c>
    </row>
    <row r="163" s="14" customFormat="1">
      <c r="A163" s="14"/>
      <c r="B163" s="245"/>
      <c r="C163" s="246"/>
      <c r="D163" s="236" t="s">
        <v>153</v>
      </c>
      <c r="E163" s="247" t="s">
        <v>1</v>
      </c>
      <c r="F163" s="248" t="s">
        <v>180</v>
      </c>
      <c r="G163" s="246"/>
      <c r="H163" s="249">
        <v>61.57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153</v>
      </c>
      <c r="AU163" s="255" t="s">
        <v>89</v>
      </c>
      <c r="AV163" s="14" t="s">
        <v>89</v>
      </c>
      <c r="AW163" s="14" t="s">
        <v>34</v>
      </c>
      <c r="AX163" s="14" t="s">
        <v>80</v>
      </c>
      <c r="AY163" s="255" t="s">
        <v>146</v>
      </c>
    </row>
    <row r="164" s="14" customFormat="1">
      <c r="A164" s="14"/>
      <c r="B164" s="245"/>
      <c r="C164" s="246"/>
      <c r="D164" s="236" t="s">
        <v>153</v>
      </c>
      <c r="E164" s="247" t="s">
        <v>1</v>
      </c>
      <c r="F164" s="248" t="s">
        <v>181</v>
      </c>
      <c r="G164" s="246"/>
      <c r="H164" s="249">
        <v>4.9500000000000002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153</v>
      </c>
      <c r="AU164" s="255" t="s">
        <v>89</v>
      </c>
      <c r="AV164" s="14" t="s">
        <v>89</v>
      </c>
      <c r="AW164" s="14" t="s">
        <v>34</v>
      </c>
      <c r="AX164" s="14" t="s">
        <v>80</v>
      </c>
      <c r="AY164" s="255" t="s">
        <v>146</v>
      </c>
    </row>
    <row r="165" s="14" customFormat="1">
      <c r="A165" s="14"/>
      <c r="B165" s="245"/>
      <c r="C165" s="246"/>
      <c r="D165" s="236" t="s">
        <v>153</v>
      </c>
      <c r="E165" s="247" t="s">
        <v>1</v>
      </c>
      <c r="F165" s="248" t="s">
        <v>182</v>
      </c>
      <c r="G165" s="246"/>
      <c r="H165" s="249">
        <v>4.0300000000000002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153</v>
      </c>
      <c r="AU165" s="255" t="s">
        <v>89</v>
      </c>
      <c r="AV165" s="14" t="s">
        <v>89</v>
      </c>
      <c r="AW165" s="14" t="s">
        <v>34</v>
      </c>
      <c r="AX165" s="14" t="s">
        <v>80</v>
      </c>
      <c r="AY165" s="255" t="s">
        <v>146</v>
      </c>
    </row>
    <row r="166" s="14" customFormat="1">
      <c r="A166" s="14"/>
      <c r="B166" s="245"/>
      <c r="C166" s="246"/>
      <c r="D166" s="236" t="s">
        <v>153</v>
      </c>
      <c r="E166" s="247" t="s">
        <v>1</v>
      </c>
      <c r="F166" s="248" t="s">
        <v>183</v>
      </c>
      <c r="G166" s="246"/>
      <c r="H166" s="249">
        <v>6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153</v>
      </c>
      <c r="AU166" s="255" t="s">
        <v>89</v>
      </c>
      <c r="AV166" s="14" t="s">
        <v>89</v>
      </c>
      <c r="AW166" s="14" t="s">
        <v>34</v>
      </c>
      <c r="AX166" s="14" t="s">
        <v>80</v>
      </c>
      <c r="AY166" s="255" t="s">
        <v>146</v>
      </c>
    </row>
    <row r="167" s="14" customFormat="1">
      <c r="A167" s="14"/>
      <c r="B167" s="245"/>
      <c r="C167" s="246"/>
      <c r="D167" s="236" t="s">
        <v>153</v>
      </c>
      <c r="E167" s="247" t="s">
        <v>1</v>
      </c>
      <c r="F167" s="248" t="s">
        <v>184</v>
      </c>
      <c r="G167" s="246"/>
      <c r="H167" s="249">
        <v>2.3799999999999999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153</v>
      </c>
      <c r="AU167" s="255" t="s">
        <v>89</v>
      </c>
      <c r="AV167" s="14" t="s">
        <v>89</v>
      </c>
      <c r="AW167" s="14" t="s">
        <v>34</v>
      </c>
      <c r="AX167" s="14" t="s">
        <v>80</v>
      </c>
      <c r="AY167" s="255" t="s">
        <v>146</v>
      </c>
    </row>
    <row r="168" s="14" customFormat="1">
      <c r="A168" s="14"/>
      <c r="B168" s="245"/>
      <c r="C168" s="246"/>
      <c r="D168" s="236" t="s">
        <v>153</v>
      </c>
      <c r="E168" s="247" t="s">
        <v>1</v>
      </c>
      <c r="F168" s="248" t="s">
        <v>185</v>
      </c>
      <c r="G168" s="246"/>
      <c r="H168" s="249">
        <v>3.5800000000000001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153</v>
      </c>
      <c r="AU168" s="255" t="s">
        <v>89</v>
      </c>
      <c r="AV168" s="14" t="s">
        <v>89</v>
      </c>
      <c r="AW168" s="14" t="s">
        <v>34</v>
      </c>
      <c r="AX168" s="14" t="s">
        <v>80</v>
      </c>
      <c r="AY168" s="255" t="s">
        <v>146</v>
      </c>
    </row>
    <row r="169" s="14" customFormat="1">
      <c r="A169" s="14"/>
      <c r="B169" s="245"/>
      <c r="C169" s="246"/>
      <c r="D169" s="236" t="s">
        <v>153</v>
      </c>
      <c r="E169" s="247" t="s">
        <v>1</v>
      </c>
      <c r="F169" s="248" t="s">
        <v>186</v>
      </c>
      <c r="G169" s="246"/>
      <c r="H169" s="249">
        <v>3.8399999999999999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153</v>
      </c>
      <c r="AU169" s="255" t="s">
        <v>89</v>
      </c>
      <c r="AV169" s="14" t="s">
        <v>89</v>
      </c>
      <c r="AW169" s="14" t="s">
        <v>34</v>
      </c>
      <c r="AX169" s="14" t="s">
        <v>80</v>
      </c>
      <c r="AY169" s="255" t="s">
        <v>146</v>
      </c>
    </row>
    <row r="170" s="14" customFormat="1">
      <c r="A170" s="14"/>
      <c r="B170" s="245"/>
      <c r="C170" s="246"/>
      <c r="D170" s="236" t="s">
        <v>153</v>
      </c>
      <c r="E170" s="247" t="s">
        <v>1</v>
      </c>
      <c r="F170" s="248" t="s">
        <v>187</v>
      </c>
      <c r="G170" s="246"/>
      <c r="H170" s="249">
        <v>3.23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153</v>
      </c>
      <c r="AU170" s="255" t="s">
        <v>89</v>
      </c>
      <c r="AV170" s="14" t="s">
        <v>89</v>
      </c>
      <c r="AW170" s="14" t="s">
        <v>34</v>
      </c>
      <c r="AX170" s="14" t="s">
        <v>80</v>
      </c>
      <c r="AY170" s="255" t="s">
        <v>146</v>
      </c>
    </row>
    <row r="171" s="14" customFormat="1">
      <c r="A171" s="14"/>
      <c r="B171" s="245"/>
      <c r="C171" s="246"/>
      <c r="D171" s="236" t="s">
        <v>153</v>
      </c>
      <c r="E171" s="247" t="s">
        <v>1</v>
      </c>
      <c r="F171" s="248" t="s">
        <v>188</v>
      </c>
      <c r="G171" s="246"/>
      <c r="H171" s="249">
        <v>2.3700000000000001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153</v>
      </c>
      <c r="AU171" s="255" t="s">
        <v>89</v>
      </c>
      <c r="AV171" s="14" t="s">
        <v>89</v>
      </c>
      <c r="AW171" s="14" t="s">
        <v>34</v>
      </c>
      <c r="AX171" s="14" t="s">
        <v>80</v>
      </c>
      <c r="AY171" s="255" t="s">
        <v>146</v>
      </c>
    </row>
    <row r="172" s="14" customFormat="1">
      <c r="A172" s="14"/>
      <c r="B172" s="245"/>
      <c r="C172" s="246"/>
      <c r="D172" s="236" t="s">
        <v>153</v>
      </c>
      <c r="E172" s="247" t="s">
        <v>1</v>
      </c>
      <c r="F172" s="248" t="s">
        <v>189</v>
      </c>
      <c r="G172" s="246"/>
      <c r="H172" s="249">
        <v>2.9300000000000002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153</v>
      </c>
      <c r="AU172" s="255" t="s">
        <v>89</v>
      </c>
      <c r="AV172" s="14" t="s">
        <v>89</v>
      </c>
      <c r="AW172" s="14" t="s">
        <v>34</v>
      </c>
      <c r="AX172" s="14" t="s">
        <v>80</v>
      </c>
      <c r="AY172" s="255" t="s">
        <v>146</v>
      </c>
    </row>
    <row r="173" s="14" customFormat="1">
      <c r="A173" s="14"/>
      <c r="B173" s="245"/>
      <c r="C173" s="246"/>
      <c r="D173" s="236" t="s">
        <v>153</v>
      </c>
      <c r="E173" s="247" t="s">
        <v>1</v>
      </c>
      <c r="F173" s="248" t="s">
        <v>190</v>
      </c>
      <c r="G173" s="246"/>
      <c r="H173" s="249">
        <v>3.3100000000000001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153</v>
      </c>
      <c r="AU173" s="255" t="s">
        <v>89</v>
      </c>
      <c r="AV173" s="14" t="s">
        <v>89</v>
      </c>
      <c r="AW173" s="14" t="s">
        <v>34</v>
      </c>
      <c r="AX173" s="14" t="s">
        <v>80</v>
      </c>
      <c r="AY173" s="255" t="s">
        <v>146</v>
      </c>
    </row>
    <row r="174" s="16" customFormat="1">
      <c r="A174" s="16"/>
      <c r="B174" s="267"/>
      <c r="C174" s="268"/>
      <c r="D174" s="236" t="s">
        <v>153</v>
      </c>
      <c r="E174" s="269" t="s">
        <v>1</v>
      </c>
      <c r="F174" s="270" t="s">
        <v>163</v>
      </c>
      <c r="G174" s="268"/>
      <c r="H174" s="271">
        <v>200.88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77" t="s">
        <v>153</v>
      </c>
      <c r="AU174" s="277" t="s">
        <v>89</v>
      </c>
      <c r="AV174" s="16" t="s">
        <v>92</v>
      </c>
      <c r="AW174" s="16" t="s">
        <v>34</v>
      </c>
      <c r="AX174" s="16" t="s">
        <v>80</v>
      </c>
      <c r="AY174" s="277" t="s">
        <v>146</v>
      </c>
    </row>
    <row r="175" s="13" customFormat="1">
      <c r="A175" s="13"/>
      <c r="B175" s="234"/>
      <c r="C175" s="235"/>
      <c r="D175" s="236" t="s">
        <v>153</v>
      </c>
      <c r="E175" s="237" t="s">
        <v>1</v>
      </c>
      <c r="F175" s="238" t="s">
        <v>191</v>
      </c>
      <c r="G175" s="235"/>
      <c r="H175" s="237" t="s">
        <v>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153</v>
      </c>
      <c r="AU175" s="244" t="s">
        <v>89</v>
      </c>
      <c r="AV175" s="13" t="s">
        <v>85</v>
      </c>
      <c r="AW175" s="13" t="s">
        <v>34</v>
      </c>
      <c r="AX175" s="13" t="s">
        <v>80</v>
      </c>
      <c r="AY175" s="244" t="s">
        <v>146</v>
      </c>
    </row>
    <row r="176" s="14" customFormat="1">
      <c r="A176" s="14"/>
      <c r="B176" s="245"/>
      <c r="C176" s="246"/>
      <c r="D176" s="236" t="s">
        <v>153</v>
      </c>
      <c r="E176" s="247" t="s">
        <v>1</v>
      </c>
      <c r="F176" s="248" t="s">
        <v>192</v>
      </c>
      <c r="G176" s="246"/>
      <c r="H176" s="249">
        <v>12.6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153</v>
      </c>
      <c r="AU176" s="255" t="s">
        <v>89</v>
      </c>
      <c r="AV176" s="14" t="s">
        <v>89</v>
      </c>
      <c r="AW176" s="14" t="s">
        <v>34</v>
      </c>
      <c r="AX176" s="14" t="s">
        <v>80</v>
      </c>
      <c r="AY176" s="255" t="s">
        <v>146</v>
      </c>
    </row>
    <row r="177" s="14" customFormat="1">
      <c r="A177" s="14"/>
      <c r="B177" s="245"/>
      <c r="C177" s="246"/>
      <c r="D177" s="236" t="s">
        <v>153</v>
      </c>
      <c r="E177" s="247" t="s">
        <v>1</v>
      </c>
      <c r="F177" s="248" t="s">
        <v>193</v>
      </c>
      <c r="G177" s="246"/>
      <c r="H177" s="249">
        <v>1.79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153</v>
      </c>
      <c r="AU177" s="255" t="s">
        <v>89</v>
      </c>
      <c r="AV177" s="14" t="s">
        <v>89</v>
      </c>
      <c r="AW177" s="14" t="s">
        <v>34</v>
      </c>
      <c r="AX177" s="14" t="s">
        <v>80</v>
      </c>
      <c r="AY177" s="255" t="s">
        <v>146</v>
      </c>
    </row>
    <row r="178" s="16" customFormat="1">
      <c r="A178" s="16"/>
      <c r="B178" s="267"/>
      <c r="C178" s="268"/>
      <c r="D178" s="236" t="s">
        <v>153</v>
      </c>
      <c r="E178" s="269" t="s">
        <v>1</v>
      </c>
      <c r="F178" s="270" t="s">
        <v>163</v>
      </c>
      <c r="G178" s="268"/>
      <c r="H178" s="271">
        <v>14.390000000000001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7" t="s">
        <v>153</v>
      </c>
      <c r="AU178" s="277" t="s">
        <v>89</v>
      </c>
      <c r="AV178" s="16" t="s">
        <v>92</v>
      </c>
      <c r="AW178" s="16" t="s">
        <v>34</v>
      </c>
      <c r="AX178" s="16" t="s">
        <v>80</v>
      </c>
      <c r="AY178" s="277" t="s">
        <v>146</v>
      </c>
    </row>
    <row r="179" s="16" customFormat="1">
      <c r="A179" s="16"/>
      <c r="B179" s="267"/>
      <c r="C179" s="268"/>
      <c r="D179" s="236" t="s">
        <v>153</v>
      </c>
      <c r="E179" s="269" t="s">
        <v>1</v>
      </c>
      <c r="F179" s="270" t="s">
        <v>163</v>
      </c>
      <c r="G179" s="268"/>
      <c r="H179" s="271">
        <v>0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77" t="s">
        <v>153</v>
      </c>
      <c r="AU179" s="277" t="s">
        <v>89</v>
      </c>
      <c r="AV179" s="16" t="s">
        <v>92</v>
      </c>
      <c r="AW179" s="16" t="s">
        <v>34</v>
      </c>
      <c r="AX179" s="16" t="s">
        <v>80</v>
      </c>
      <c r="AY179" s="277" t="s">
        <v>146</v>
      </c>
    </row>
    <row r="180" s="13" customFormat="1">
      <c r="A180" s="13"/>
      <c r="B180" s="234"/>
      <c r="C180" s="235"/>
      <c r="D180" s="236" t="s">
        <v>153</v>
      </c>
      <c r="E180" s="237" t="s">
        <v>1</v>
      </c>
      <c r="F180" s="238" t="s">
        <v>194</v>
      </c>
      <c r="G180" s="235"/>
      <c r="H180" s="237" t="s">
        <v>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153</v>
      </c>
      <c r="AU180" s="244" t="s">
        <v>89</v>
      </c>
      <c r="AV180" s="13" t="s">
        <v>85</v>
      </c>
      <c r="AW180" s="13" t="s">
        <v>34</v>
      </c>
      <c r="AX180" s="13" t="s">
        <v>80</v>
      </c>
      <c r="AY180" s="244" t="s">
        <v>146</v>
      </c>
    </row>
    <row r="181" s="14" customFormat="1">
      <c r="A181" s="14"/>
      <c r="B181" s="245"/>
      <c r="C181" s="246"/>
      <c r="D181" s="236" t="s">
        <v>153</v>
      </c>
      <c r="E181" s="247" t="s">
        <v>1</v>
      </c>
      <c r="F181" s="248" t="s">
        <v>195</v>
      </c>
      <c r="G181" s="246"/>
      <c r="H181" s="249">
        <v>30.059999999999999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153</v>
      </c>
      <c r="AU181" s="255" t="s">
        <v>89</v>
      </c>
      <c r="AV181" s="14" t="s">
        <v>89</v>
      </c>
      <c r="AW181" s="14" t="s">
        <v>34</v>
      </c>
      <c r="AX181" s="14" t="s">
        <v>80</v>
      </c>
      <c r="AY181" s="255" t="s">
        <v>146</v>
      </c>
    </row>
    <row r="182" s="14" customFormat="1">
      <c r="A182" s="14"/>
      <c r="B182" s="245"/>
      <c r="C182" s="246"/>
      <c r="D182" s="236" t="s">
        <v>153</v>
      </c>
      <c r="E182" s="247" t="s">
        <v>1</v>
      </c>
      <c r="F182" s="248" t="s">
        <v>196</v>
      </c>
      <c r="G182" s="246"/>
      <c r="H182" s="249">
        <v>7.5800000000000001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153</v>
      </c>
      <c r="AU182" s="255" t="s">
        <v>89</v>
      </c>
      <c r="AV182" s="14" t="s">
        <v>89</v>
      </c>
      <c r="AW182" s="14" t="s">
        <v>34</v>
      </c>
      <c r="AX182" s="14" t="s">
        <v>80</v>
      </c>
      <c r="AY182" s="255" t="s">
        <v>146</v>
      </c>
    </row>
    <row r="183" s="16" customFormat="1">
      <c r="A183" s="16"/>
      <c r="B183" s="267"/>
      <c r="C183" s="268"/>
      <c r="D183" s="236" t="s">
        <v>153</v>
      </c>
      <c r="E183" s="269" t="s">
        <v>1</v>
      </c>
      <c r="F183" s="270" t="s">
        <v>163</v>
      </c>
      <c r="G183" s="268"/>
      <c r="H183" s="271">
        <v>37.640000000000001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7" t="s">
        <v>153</v>
      </c>
      <c r="AU183" s="277" t="s">
        <v>89</v>
      </c>
      <c r="AV183" s="16" t="s">
        <v>92</v>
      </c>
      <c r="AW183" s="16" t="s">
        <v>34</v>
      </c>
      <c r="AX183" s="16" t="s">
        <v>80</v>
      </c>
      <c r="AY183" s="277" t="s">
        <v>146</v>
      </c>
    </row>
    <row r="184" s="13" customFormat="1">
      <c r="A184" s="13"/>
      <c r="B184" s="234"/>
      <c r="C184" s="235"/>
      <c r="D184" s="236" t="s">
        <v>153</v>
      </c>
      <c r="E184" s="237" t="s">
        <v>1</v>
      </c>
      <c r="F184" s="238" t="s">
        <v>197</v>
      </c>
      <c r="G184" s="235"/>
      <c r="H184" s="237" t="s">
        <v>1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153</v>
      </c>
      <c r="AU184" s="244" t="s">
        <v>89</v>
      </c>
      <c r="AV184" s="13" t="s">
        <v>85</v>
      </c>
      <c r="AW184" s="13" t="s">
        <v>34</v>
      </c>
      <c r="AX184" s="13" t="s">
        <v>80</v>
      </c>
      <c r="AY184" s="244" t="s">
        <v>146</v>
      </c>
    </row>
    <row r="185" s="14" customFormat="1">
      <c r="A185" s="14"/>
      <c r="B185" s="245"/>
      <c r="C185" s="246"/>
      <c r="D185" s="236" t="s">
        <v>153</v>
      </c>
      <c r="E185" s="247" t="s">
        <v>1</v>
      </c>
      <c r="F185" s="248" t="s">
        <v>198</v>
      </c>
      <c r="G185" s="246"/>
      <c r="H185" s="249">
        <v>38.829999999999998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153</v>
      </c>
      <c r="AU185" s="255" t="s">
        <v>89</v>
      </c>
      <c r="AV185" s="14" t="s">
        <v>89</v>
      </c>
      <c r="AW185" s="14" t="s">
        <v>34</v>
      </c>
      <c r="AX185" s="14" t="s">
        <v>80</v>
      </c>
      <c r="AY185" s="255" t="s">
        <v>146</v>
      </c>
    </row>
    <row r="186" s="16" customFormat="1">
      <c r="A186" s="16"/>
      <c r="B186" s="267"/>
      <c r="C186" s="268"/>
      <c r="D186" s="236" t="s">
        <v>153</v>
      </c>
      <c r="E186" s="269" t="s">
        <v>1</v>
      </c>
      <c r="F186" s="270" t="s">
        <v>163</v>
      </c>
      <c r="G186" s="268"/>
      <c r="H186" s="271">
        <v>38.829999999999998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77" t="s">
        <v>153</v>
      </c>
      <c r="AU186" s="277" t="s">
        <v>89</v>
      </c>
      <c r="AV186" s="16" t="s">
        <v>92</v>
      </c>
      <c r="AW186" s="16" t="s">
        <v>34</v>
      </c>
      <c r="AX186" s="16" t="s">
        <v>80</v>
      </c>
      <c r="AY186" s="277" t="s">
        <v>146</v>
      </c>
    </row>
    <row r="187" s="13" customFormat="1">
      <c r="A187" s="13"/>
      <c r="B187" s="234"/>
      <c r="C187" s="235"/>
      <c r="D187" s="236" t="s">
        <v>153</v>
      </c>
      <c r="E187" s="237" t="s">
        <v>1</v>
      </c>
      <c r="F187" s="238" t="s">
        <v>156</v>
      </c>
      <c r="G187" s="235"/>
      <c r="H187" s="237" t="s">
        <v>1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153</v>
      </c>
      <c r="AU187" s="244" t="s">
        <v>89</v>
      </c>
      <c r="AV187" s="13" t="s">
        <v>85</v>
      </c>
      <c r="AW187" s="13" t="s">
        <v>34</v>
      </c>
      <c r="AX187" s="13" t="s">
        <v>80</v>
      </c>
      <c r="AY187" s="244" t="s">
        <v>146</v>
      </c>
    </row>
    <row r="188" s="14" customFormat="1">
      <c r="A188" s="14"/>
      <c r="B188" s="245"/>
      <c r="C188" s="246"/>
      <c r="D188" s="236" t="s">
        <v>153</v>
      </c>
      <c r="E188" s="247" t="s">
        <v>1</v>
      </c>
      <c r="F188" s="248" t="s">
        <v>199</v>
      </c>
      <c r="G188" s="246"/>
      <c r="H188" s="249">
        <v>20.390000000000001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153</v>
      </c>
      <c r="AU188" s="255" t="s">
        <v>89</v>
      </c>
      <c r="AV188" s="14" t="s">
        <v>89</v>
      </c>
      <c r="AW188" s="14" t="s">
        <v>34</v>
      </c>
      <c r="AX188" s="14" t="s">
        <v>80</v>
      </c>
      <c r="AY188" s="255" t="s">
        <v>146</v>
      </c>
    </row>
    <row r="189" s="16" customFormat="1">
      <c r="A189" s="16"/>
      <c r="B189" s="267"/>
      <c r="C189" s="268"/>
      <c r="D189" s="236" t="s">
        <v>153</v>
      </c>
      <c r="E189" s="269" t="s">
        <v>1</v>
      </c>
      <c r="F189" s="270" t="s">
        <v>163</v>
      </c>
      <c r="G189" s="268"/>
      <c r="H189" s="271">
        <v>20.390000000000001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7" t="s">
        <v>153</v>
      </c>
      <c r="AU189" s="277" t="s">
        <v>89</v>
      </c>
      <c r="AV189" s="16" t="s">
        <v>92</v>
      </c>
      <c r="AW189" s="16" t="s">
        <v>34</v>
      </c>
      <c r="AX189" s="16" t="s">
        <v>80</v>
      </c>
      <c r="AY189" s="277" t="s">
        <v>146</v>
      </c>
    </row>
    <row r="190" s="13" customFormat="1">
      <c r="A190" s="13"/>
      <c r="B190" s="234"/>
      <c r="C190" s="235"/>
      <c r="D190" s="236" t="s">
        <v>153</v>
      </c>
      <c r="E190" s="237" t="s">
        <v>1</v>
      </c>
      <c r="F190" s="238" t="s">
        <v>200</v>
      </c>
      <c r="G190" s="235"/>
      <c r="H190" s="237" t="s">
        <v>1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153</v>
      </c>
      <c r="AU190" s="244" t="s">
        <v>89</v>
      </c>
      <c r="AV190" s="13" t="s">
        <v>85</v>
      </c>
      <c r="AW190" s="13" t="s">
        <v>34</v>
      </c>
      <c r="AX190" s="13" t="s">
        <v>80</v>
      </c>
      <c r="AY190" s="244" t="s">
        <v>146</v>
      </c>
    </row>
    <row r="191" s="14" customFormat="1">
      <c r="A191" s="14"/>
      <c r="B191" s="245"/>
      <c r="C191" s="246"/>
      <c r="D191" s="236" t="s">
        <v>153</v>
      </c>
      <c r="E191" s="247" t="s">
        <v>1</v>
      </c>
      <c r="F191" s="248" t="s">
        <v>201</v>
      </c>
      <c r="G191" s="246"/>
      <c r="H191" s="249">
        <v>2.3799999999999999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153</v>
      </c>
      <c r="AU191" s="255" t="s">
        <v>89</v>
      </c>
      <c r="AV191" s="14" t="s">
        <v>89</v>
      </c>
      <c r="AW191" s="14" t="s">
        <v>34</v>
      </c>
      <c r="AX191" s="14" t="s">
        <v>80</v>
      </c>
      <c r="AY191" s="255" t="s">
        <v>146</v>
      </c>
    </row>
    <row r="192" s="14" customFormat="1">
      <c r="A192" s="14"/>
      <c r="B192" s="245"/>
      <c r="C192" s="246"/>
      <c r="D192" s="236" t="s">
        <v>153</v>
      </c>
      <c r="E192" s="247" t="s">
        <v>1</v>
      </c>
      <c r="F192" s="248" t="s">
        <v>202</v>
      </c>
      <c r="G192" s="246"/>
      <c r="H192" s="249">
        <v>1.8500000000000001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153</v>
      </c>
      <c r="AU192" s="255" t="s">
        <v>89</v>
      </c>
      <c r="AV192" s="14" t="s">
        <v>89</v>
      </c>
      <c r="AW192" s="14" t="s">
        <v>34</v>
      </c>
      <c r="AX192" s="14" t="s">
        <v>80</v>
      </c>
      <c r="AY192" s="255" t="s">
        <v>146</v>
      </c>
    </row>
    <row r="193" s="14" customFormat="1">
      <c r="A193" s="14"/>
      <c r="B193" s="245"/>
      <c r="C193" s="246"/>
      <c r="D193" s="236" t="s">
        <v>153</v>
      </c>
      <c r="E193" s="247" t="s">
        <v>1</v>
      </c>
      <c r="F193" s="248" t="s">
        <v>203</v>
      </c>
      <c r="G193" s="246"/>
      <c r="H193" s="249">
        <v>11.390000000000001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153</v>
      </c>
      <c r="AU193" s="255" t="s">
        <v>89</v>
      </c>
      <c r="AV193" s="14" t="s">
        <v>89</v>
      </c>
      <c r="AW193" s="14" t="s">
        <v>34</v>
      </c>
      <c r="AX193" s="14" t="s">
        <v>80</v>
      </c>
      <c r="AY193" s="255" t="s">
        <v>146</v>
      </c>
    </row>
    <row r="194" s="16" customFormat="1">
      <c r="A194" s="16"/>
      <c r="B194" s="267"/>
      <c r="C194" s="268"/>
      <c r="D194" s="236" t="s">
        <v>153</v>
      </c>
      <c r="E194" s="269" t="s">
        <v>1</v>
      </c>
      <c r="F194" s="270" t="s">
        <v>163</v>
      </c>
      <c r="G194" s="268"/>
      <c r="H194" s="271">
        <v>15.620000000000001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153</v>
      </c>
      <c r="AU194" s="277" t="s">
        <v>89</v>
      </c>
      <c r="AV194" s="16" t="s">
        <v>92</v>
      </c>
      <c r="AW194" s="16" t="s">
        <v>34</v>
      </c>
      <c r="AX194" s="16" t="s">
        <v>80</v>
      </c>
      <c r="AY194" s="277" t="s">
        <v>146</v>
      </c>
    </row>
    <row r="195" s="15" customFormat="1">
      <c r="A195" s="15"/>
      <c r="B195" s="256"/>
      <c r="C195" s="257"/>
      <c r="D195" s="236" t="s">
        <v>153</v>
      </c>
      <c r="E195" s="258" t="s">
        <v>1</v>
      </c>
      <c r="F195" s="259" t="s">
        <v>158</v>
      </c>
      <c r="G195" s="257"/>
      <c r="H195" s="260">
        <v>327.75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153</v>
      </c>
      <c r="AU195" s="266" t="s">
        <v>89</v>
      </c>
      <c r="AV195" s="15" t="s">
        <v>95</v>
      </c>
      <c r="AW195" s="15" t="s">
        <v>34</v>
      </c>
      <c r="AX195" s="15" t="s">
        <v>85</v>
      </c>
      <c r="AY195" s="266" t="s">
        <v>146</v>
      </c>
    </row>
    <row r="196" s="2" customFormat="1" ht="21.75" customHeight="1">
      <c r="A196" s="39"/>
      <c r="B196" s="40"/>
      <c r="C196" s="220" t="s">
        <v>204</v>
      </c>
      <c r="D196" s="220" t="s">
        <v>148</v>
      </c>
      <c r="E196" s="221" t="s">
        <v>205</v>
      </c>
      <c r="F196" s="222" t="s">
        <v>206</v>
      </c>
      <c r="G196" s="223" t="s">
        <v>151</v>
      </c>
      <c r="H196" s="224">
        <v>91.218000000000004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45</v>
      </c>
      <c r="O196" s="92"/>
      <c r="P196" s="230">
        <f>O196*H196</f>
        <v>0</v>
      </c>
      <c r="Q196" s="230">
        <v>0.0043800000000000002</v>
      </c>
      <c r="R196" s="230">
        <f>Q196*H196</f>
        <v>0.39953484000000006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95</v>
      </c>
      <c r="AT196" s="232" t="s">
        <v>148</v>
      </c>
      <c r="AU196" s="232" t="s">
        <v>89</v>
      </c>
      <c r="AY196" s="18" t="s">
        <v>146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95</v>
      </c>
      <c r="BM196" s="232" t="s">
        <v>207</v>
      </c>
    </row>
    <row r="197" s="13" customFormat="1">
      <c r="A197" s="13"/>
      <c r="B197" s="234"/>
      <c r="C197" s="235"/>
      <c r="D197" s="236" t="s">
        <v>153</v>
      </c>
      <c r="E197" s="237" t="s">
        <v>1</v>
      </c>
      <c r="F197" s="238" t="s">
        <v>154</v>
      </c>
      <c r="G197" s="235"/>
      <c r="H197" s="237" t="s">
        <v>1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153</v>
      </c>
      <c r="AU197" s="244" t="s">
        <v>89</v>
      </c>
      <c r="AV197" s="13" t="s">
        <v>85</v>
      </c>
      <c r="AW197" s="13" t="s">
        <v>34</v>
      </c>
      <c r="AX197" s="13" t="s">
        <v>80</v>
      </c>
      <c r="AY197" s="244" t="s">
        <v>146</v>
      </c>
    </row>
    <row r="198" s="14" customFormat="1">
      <c r="A198" s="14"/>
      <c r="B198" s="245"/>
      <c r="C198" s="246"/>
      <c r="D198" s="236" t="s">
        <v>153</v>
      </c>
      <c r="E198" s="247" t="s">
        <v>1</v>
      </c>
      <c r="F198" s="248" t="s">
        <v>208</v>
      </c>
      <c r="G198" s="246"/>
      <c r="H198" s="249">
        <v>44.368000000000002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153</v>
      </c>
      <c r="AU198" s="255" t="s">
        <v>89</v>
      </c>
      <c r="AV198" s="14" t="s">
        <v>89</v>
      </c>
      <c r="AW198" s="14" t="s">
        <v>34</v>
      </c>
      <c r="AX198" s="14" t="s">
        <v>80</v>
      </c>
      <c r="AY198" s="255" t="s">
        <v>146</v>
      </c>
    </row>
    <row r="199" s="14" customFormat="1">
      <c r="A199" s="14"/>
      <c r="B199" s="245"/>
      <c r="C199" s="246"/>
      <c r="D199" s="236" t="s">
        <v>153</v>
      </c>
      <c r="E199" s="247" t="s">
        <v>1</v>
      </c>
      <c r="F199" s="248" t="s">
        <v>209</v>
      </c>
      <c r="G199" s="246"/>
      <c r="H199" s="249">
        <v>26.254999999999999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153</v>
      </c>
      <c r="AU199" s="255" t="s">
        <v>89</v>
      </c>
      <c r="AV199" s="14" t="s">
        <v>89</v>
      </c>
      <c r="AW199" s="14" t="s">
        <v>34</v>
      </c>
      <c r="AX199" s="14" t="s">
        <v>80</v>
      </c>
      <c r="AY199" s="255" t="s">
        <v>146</v>
      </c>
    </row>
    <row r="200" s="16" customFormat="1">
      <c r="A200" s="16"/>
      <c r="B200" s="267"/>
      <c r="C200" s="268"/>
      <c r="D200" s="236" t="s">
        <v>153</v>
      </c>
      <c r="E200" s="269" t="s">
        <v>1</v>
      </c>
      <c r="F200" s="270" t="s">
        <v>163</v>
      </c>
      <c r="G200" s="268"/>
      <c r="H200" s="271">
        <v>70.623000000000005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77" t="s">
        <v>153</v>
      </c>
      <c r="AU200" s="277" t="s">
        <v>89</v>
      </c>
      <c r="AV200" s="16" t="s">
        <v>92</v>
      </c>
      <c r="AW200" s="16" t="s">
        <v>34</v>
      </c>
      <c r="AX200" s="16" t="s">
        <v>80</v>
      </c>
      <c r="AY200" s="277" t="s">
        <v>146</v>
      </c>
    </row>
    <row r="201" s="13" customFormat="1">
      <c r="A201" s="13"/>
      <c r="B201" s="234"/>
      <c r="C201" s="235"/>
      <c r="D201" s="236" t="s">
        <v>153</v>
      </c>
      <c r="E201" s="237" t="s">
        <v>1</v>
      </c>
      <c r="F201" s="238" t="s">
        <v>210</v>
      </c>
      <c r="G201" s="235"/>
      <c r="H201" s="237" t="s">
        <v>1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153</v>
      </c>
      <c r="AU201" s="244" t="s">
        <v>89</v>
      </c>
      <c r="AV201" s="13" t="s">
        <v>85</v>
      </c>
      <c r="AW201" s="13" t="s">
        <v>34</v>
      </c>
      <c r="AX201" s="13" t="s">
        <v>80</v>
      </c>
      <c r="AY201" s="244" t="s">
        <v>146</v>
      </c>
    </row>
    <row r="202" s="14" customFormat="1">
      <c r="A202" s="14"/>
      <c r="B202" s="245"/>
      <c r="C202" s="246"/>
      <c r="D202" s="236" t="s">
        <v>153</v>
      </c>
      <c r="E202" s="247" t="s">
        <v>1</v>
      </c>
      <c r="F202" s="248" t="s">
        <v>211</v>
      </c>
      <c r="G202" s="246"/>
      <c r="H202" s="249">
        <v>3.7799999999999998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153</v>
      </c>
      <c r="AU202" s="255" t="s">
        <v>89</v>
      </c>
      <c r="AV202" s="14" t="s">
        <v>89</v>
      </c>
      <c r="AW202" s="14" t="s">
        <v>34</v>
      </c>
      <c r="AX202" s="14" t="s">
        <v>80</v>
      </c>
      <c r="AY202" s="255" t="s">
        <v>146</v>
      </c>
    </row>
    <row r="203" s="14" customFormat="1">
      <c r="A203" s="14"/>
      <c r="B203" s="245"/>
      <c r="C203" s="246"/>
      <c r="D203" s="236" t="s">
        <v>153</v>
      </c>
      <c r="E203" s="247" t="s">
        <v>1</v>
      </c>
      <c r="F203" s="248" t="s">
        <v>212</v>
      </c>
      <c r="G203" s="246"/>
      <c r="H203" s="249">
        <v>4.2000000000000002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153</v>
      </c>
      <c r="AU203" s="255" t="s">
        <v>89</v>
      </c>
      <c r="AV203" s="14" t="s">
        <v>89</v>
      </c>
      <c r="AW203" s="14" t="s">
        <v>34</v>
      </c>
      <c r="AX203" s="14" t="s">
        <v>80</v>
      </c>
      <c r="AY203" s="255" t="s">
        <v>146</v>
      </c>
    </row>
    <row r="204" s="14" customFormat="1">
      <c r="A204" s="14"/>
      <c r="B204" s="245"/>
      <c r="C204" s="246"/>
      <c r="D204" s="236" t="s">
        <v>153</v>
      </c>
      <c r="E204" s="247" t="s">
        <v>1</v>
      </c>
      <c r="F204" s="248" t="s">
        <v>213</v>
      </c>
      <c r="G204" s="246"/>
      <c r="H204" s="249">
        <v>1.47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153</v>
      </c>
      <c r="AU204" s="255" t="s">
        <v>89</v>
      </c>
      <c r="AV204" s="14" t="s">
        <v>89</v>
      </c>
      <c r="AW204" s="14" t="s">
        <v>34</v>
      </c>
      <c r="AX204" s="14" t="s">
        <v>80</v>
      </c>
      <c r="AY204" s="255" t="s">
        <v>146</v>
      </c>
    </row>
    <row r="205" s="14" customFormat="1">
      <c r="A205" s="14"/>
      <c r="B205" s="245"/>
      <c r="C205" s="246"/>
      <c r="D205" s="236" t="s">
        <v>153</v>
      </c>
      <c r="E205" s="247" t="s">
        <v>1</v>
      </c>
      <c r="F205" s="248" t="s">
        <v>214</v>
      </c>
      <c r="G205" s="246"/>
      <c r="H205" s="249">
        <v>6.7199999999999998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153</v>
      </c>
      <c r="AU205" s="255" t="s">
        <v>89</v>
      </c>
      <c r="AV205" s="14" t="s">
        <v>89</v>
      </c>
      <c r="AW205" s="14" t="s">
        <v>34</v>
      </c>
      <c r="AX205" s="14" t="s">
        <v>80</v>
      </c>
      <c r="AY205" s="255" t="s">
        <v>146</v>
      </c>
    </row>
    <row r="206" s="16" customFormat="1">
      <c r="A206" s="16"/>
      <c r="B206" s="267"/>
      <c r="C206" s="268"/>
      <c r="D206" s="236" t="s">
        <v>153</v>
      </c>
      <c r="E206" s="269" t="s">
        <v>1</v>
      </c>
      <c r="F206" s="270" t="s">
        <v>163</v>
      </c>
      <c r="G206" s="268"/>
      <c r="H206" s="271">
        <v>16.170000000000002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277" t="s">
        <v>153</v>
      </c>
      <c r="AU206" s="277" t="s">
        <v>89</v>
      </c>
      <c r="AV206" s="16" t="s">
        <v>92</v>
      </c>
      <c r="AW206" s="16" t="s">
        <v>34</v>
      </c>
      <c r="AX206" s="16" t="s">
        <v>80</v>
      </c>
      <c r="AY206" s="277" t="s">
        <v>146</v>
      </c>
    </row>
    <row r="207" s="13" customFormat="1">
      <c r="A207" s="13"/>
      <c r="B207" s="234"/>
      <c r="C207" s="235"/>
      <c r="D207" s="236" t="s">
        <v>153</v>
      </c>
      <c r="E207" s="237" t="s">
        <v>1</v>
      </c>
      <c r="F207" s="238" t="s">
        <v>215</v>
      </c>
      <c r="G207" s="235"/>
      <c r="H207" s="237" t="s">
        <v>1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153</v>
      </c>
      <c r="AU207" s="244" t="s">
        <v>89</v>
      </c>
      <c r="AV207" s="13" t="s">
        <v>85</v>
      </c>
      <c r="AW207" s="13" t="s">
        <v>34</v>
      </c>
      <c r="AX207" s="13" t="s">
        <v>80</v>
      </c>
      <c r="AY207" s="244" t="s">
        <v>146</v>
      </c>
    </row>
    <row r="208" s="14" customFormat="1">
      <c r="A208" s="14"/>
      <c r="B208" s="245"/>
      <c r="C208" s="246"/>
      <c r="D208" s="236" t="s">
        <v>153</v>
      </c>
      <c r="E208" s="247" t="s">
        <v>1</v>
      </c>
      <c r="F208" s="248" t="s">
        <v>216</v>
      </c>
      <c r="G208" s="246"/>
      <c r="H208" s="249">
        <v>4.4249999999999998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153</v>
      </c>
      <c r="AU208" s="255" t="s">
        <v>89</v>
      </c>
      <c r="AV208" s="14" t="s">
        <v>89</v>
      </c>
      <c r="AW208" s="14" t="s">
        <v>34</v>
      </c>
      <c r="AX208" s="14" t="s">
        <v>80</v>
      </c>
      <c r="AY208" s="255" t="s">
        <v>146</v>
      </c>
    </row>
    <row r="209" s="16" customFormat="1">
      <c r="A209" s="16"/>
      <c r="B209" s="267"/>
      <c r="C209" s="268"/>
      <c r="D209" s="236" t="s">
        <v>153</v>
      </c>
      <c r="E209" s="269" t="s">
        <v>1</v>
      </c>
      <c r="F209" s="270" t="s">
        <v>163</v>
      </c>
      <c r="G209" s="268"/>
      <c r="H209" s="271">
        <v>4.4249999999999998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7" t="s">
        <v>153</v>
      </c>
      <c r="AU209" s="277" t="s">
        <v>89</v>
      </c>
      <c r="AV209" s="16" t="s">
        <v>92</v>
      </c>
      <c r="AW209" s="16" t="s">
        <v>34</v>
      </c>
      <c r="AX209" s="16" t="s">
        <v>80</v>
      </c>
      <c r="AY209" s="277" t="s">
        <v>146</v>
      </c>
    </row>
    <row r="210" s="15" customFormat="1">
      <c r="A210" s="15"/>
      <c r="B210" s="256"/>
      <c r="C210" s="257"/>
      <c r="D210" s="236" t="s">
        <v>153</v>
      </c>
      <c r="E210" s="258" t="s">
        <v>1</v>
      </c>
      <c r="F210" s="259" t="s">
        <v>158</v>
      </c>
      <c r="G210" s="257"/>
      <c r="H210" s="260">
        <v>91.218000000000004</v>
      </c>
      <c r="I210" s="261"/>
      <c r="J210" s="257"/>
      <c r="K210" s="257"/>
      <c r="L210" s="262"/>
      <c r="M210" s="263"/>
      <c r="N210" s="264"/>
      <c r="O210" s="264"/>
      <c r="P210" s="264"/>
      <c r="Q210" s="264"/>
      <c r="R210" s="264"/>
      <c r="S210" s="264"/>
      <c r="T210" s="26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6" t="s">
        <v>153</v>
      </c>
      <c r="AU210" s="266" t="s">
        <v>89</v>
      </c>
      <c r="AV210" s="15" t="s">
        <v>95</v>
      </c>
      <c r="AW210" s="15" t="s">
        <v>34</v>
      </c>
      <c r="AX210" s="15" t="s">
        <v>85</v>
      </c>
      <c r="AY210" s="266" t="s">
        <v>146</v>
      </c>
    </row>
    <row r="211" s="2" customFormat="1" ht="21.75" customHeight="1">
      <c r="A211" s="39"/>
      <c r="B211" s="40"/>
      <c r="C211" s="220" t="s">
        <v>217</v>
      </c>
      <c r="D211" s="220" t="s">
        <v>148</v>
      </c>
      <c r="E211" s="221" t="s">
        <v>218</v>
      </c>
      <c r="F211" s="222" t="s">
        <v>219</v>
      </c>
      <c r="G211" s="223" t="s">
        <v>151</v>
      </c>
      <c r="H211" s="224">
        <v>65.808000000000007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45</v>
      </c>
      <c r="O211" s="92"/>
      <c r="P211" s="230">
        <f>O211*H211</f>
        <v>0</v>
      </c>
      <c r="Q211" s="230">
        <v>0.0030000000000000001</v>
      </c>
      <c r="R211" s="230">
        <f>Q211*H211</f>
        <v>0.19742400000000002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95</v>
      </c>
      <c r="AT211" s="232" t="s">
        <v>148</v>
      </c>
      <c r="AU211" s="232" t="s">
        <v>89</v>
      </c>
      <c r="AY211" s="18" t="s">
        <v>146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95</v>
      </c>
      <c r="BM211" s="232" t="s">
        <v>220</v>
      </c>
    </row>
    <row r="212" s="13" customFormat="1">
      <c r="A212" s="13"/>
      <c r="B212" s="234"/>
      <c r="C212" s="235"/>
      <c r="D212" s="236" t="s">
        <v>153</v>
      </c>
      <c r="E212" s="237" t="s">
        <v>1</v>
      </c>
      <c r="F212" s="238" t="s">
        <v>154</v>
      </c>
      <c r="G212" s="235"/>
      <c r="H212" s="237" t="s">
        <v>1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153</v>
      </c>
      <c r="AU212" s="244" t="s">
        <v>89</v>
      </c>
      <c r="AV212" s="13" t="s">
        <v>85</v>
      </c>
      <c r="AW212" s="13" t="s">
        <v>34</v>
      </c>
      <c r="AX212" s="13" t="s">
        <v>80</v>
      </c>
      <c r="AY212" s="244" t="s">
        <v>146</v>
      </c>
    </row>
    <row r="213" s="14" customFormat="1">
      <c r="A213" s="14"/>
      <c r="B213" s="245"/>
      <c r="C213" s="246"/>
      <c r="D213" s="236" t="s">
        <v>153</v>
      </c>
      <c r="E213" s="247" t="s">
        <v>1</v>
      </c>
      <c r="F213" s="248" t="s">
        <v>208</v>
      </c>
      <c r="G213" s="246"/>
      <c r="H213" s="249">
        <v>44.368000000000002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153</v>
      </c>
      <c r="AU213" s="255" t="s">
        <v>89</v>
      </c>
      <c r="AV213" s="14" t="s">
        <v>89</v>
      </c>
      <c r="AW213" s="14" t="s">
        <v>34</v>
      </c>
      <c r="AX213" s="14" t="s">
        <v>80</v>
      </c>
      <c r="AY213" s="255" t="s">
        <v>146</v>
      </c>
    </row>
    <row r="214" s="14" customFormat="1">
      <c r="A214" s="14"/>
      <c r="B214" s="245"/>
      <c r="C214" s="246"/>
      <c r="D214" s="236" t="s">
        <v>153</v>
      </c>
      <c r="E214" s="247" t="s">
        <v>1</v>
      </c>
      <c r="F214" s="248" t="s">
        <v>221</v>
      </c>
      <c r="G214" s="246"/>
      <c r="H214" s="249">
        <v>7.5650000000000004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153</v>
      </c>
      <c r="AU214" s="255" t="s">
        <v>89</v>
      </c>
      <c r="AV214" s="14" t="s">
        <v>89</v>
      </c>
      <c r="AW214" s="14" t="s">
        <v>34</v>
      </c>
      <c r="AX214" s="14" t="s">
        <v>80</v>
      </c>
      <c r="AY214" s="255" t="s">
        <v>146</v>
      </c>
    </row>
    <row r="215" s="16" customFormat="1">
      <c r="A215" s="16"/>
      <c r="B215" s="267"/>
      <c r="C215" s="268"/>
      <c r="D215" s="236" t="s">
        <v>153</v>
      </c>
      <c r="E215" s="269" t="s">
        <v>1</v>
      </c>
      <c r="F215" s="270" t="s">
        <v>163</v>
      </c>
      <c r="G215" s="268"/>
      <c r="H215" s="271">
        <v>51.933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77" t="s">
        <v>153</v>
      </c>
      <c r="AU215" s="277" t="s">
        <v>89</v>
      </c>
      <c r="AV215" s="16" t="s">
        <v>92</v>
      </c>
      <c r="AW215" s="16" t="s">
        <v>34</v>
      </c>
      <c r="AX215" s="16" t="s">
        <v>80</v>
      </c>
      <c r="AY215" s="277" t="s">
        <v>146</v>
      </c>
    </row>
    <row r="216" s="13" customFormat="1">
      <c r="A216" s="13"/>
      <c r="B216" s="234"/>
      <c r="C216" s="235"/>
      <c r="D216" s="236" t="s">
        <v>153</v>
      </c>
      <c r="E216" s="237" t="s">
        <v>1</v>
      </c>
      <c r="F216" s="238" t="s">
        <v>210</v>
      </c>
      <c r="G216" s="235"/>
      <c r="H216" s="237" t="s">
        <v>1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153</v>
      </c>
      <c r="AU216" s="244" t="s">
        <v>89</v>
      </c>
      <c r="AV216" s="13" t="s">
        <v>85</v>
      </c>
      <c r="AW216" s="13" t="s">
        <v>34</v>
      </c>
      <c r="AX216" s="13" t="s">
        <v>80</v>
      </c>
      <c r="AY216" s="244" t="s">
        <v>146</v>
      </c>
    </row>
    <row r="217" s="14" customFormat="1">
      <c r="A217" s="14"/>
      <c r="B217" s="245"/>
      <c r="C217" s="246"/>
      <c r="D217" s="236" t="s">
        <v>153</v>
      </c>
      <c r="E217" s="247" t="s">
        <v>1</v>
      </c>
      <c r="F217" s="248" t="s">
        <v>211</v>
      </c>
      <c r="G217" s="246"/>
      <c r="H217" s="249">
        <v>3.7799999999999998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153</v>
      </c>
      <c r="AU217" s="255" t="s">
        <v>89</v>
      </c>
      <c r="AV217" s="14" t="s">
        <v>89</v>
      </c>
      <c r="AW217" s="14" t="s">
        <v>34</v>
      </c>
      <c r="AX217" s="14" t="s">
        <v>80</v>
      </c>
      <c r="AY217" s="255" t="s">
        <v>146</v>
      </c>
    </row>
    <row r="218" s="14" customFormat="1">
      <c r="A218" s="14"/>
      <c r="B218" s="245"/>
      <c r="C218" s="246"/>
      <c r="D218" s="236" t="s">
        <v>153</v>
      </c>
      <c r="E218" s="247" t="s">
        <v>1</v>
      </c>
      <c r="F218" s="248" t="s">
        <v>212</v>
      </c>
      <c r="G218" s="246"/>
      <c r="H218" s="249">
        <v>4.2000000000000002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153</v>
      </c>
      <c r="AU218" s="255" t="s">
        <v>89</v>
      </c>
      <c r="AV218" s="14" t="s">
        <v>89</v>
      </c>
      <c r="AW218" s="14" t="s">
        <v>34</v>
      </c>
      <c r="AX218" s="14" t="s">
        <v>80</v>
      </c>
      <c r="AY218" s="255" t="s">
        <v>146</v>
      </c>
    </row>
    <row r="219" s="14" customFormat="1">
      <c r="A219" s="14"/>
      <c r="B219" s="245"/>
      <c r="C219" s="246"/>
      <c r="D219" s="236" t="s">
        <v>153</v>
      </c>
      <c r="E219" s="247" t="s">
        <v>1</v>
      </c>
      <c r="F219" s="248" t="s">
        <v>213</v>
      </c>
      <c r="G219" s="246"/>
      <c r="H219" s="249">
        <v>1.47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153</v>
      </c>
      <c r="AU219" s="255" t="s">
        <v>89</v>
      </c>
      <c r="AV219" s="14" t="s">
        <v>89</v>
      </c>
      <c r="AW219" s="14" t="s">
        <v>34</v>
      </c>
      <c r="AX219" s="14" t="s">
        <v>80</v>
      </c>
      <c r="AY219" s="255" t="s">
        <v>146</v>
      </c>
    </row>
    <row r="220" s="16" customFormat="1">
      <c r="A220" s="16"/>
      <c r="B220" s="267"/>
      <c r="C220" s="268"/>
      <c r="D220" s="236" t="s">
        <v>153</v>
      </c>
      <c r="E220" s="269" t="s">
        <v>1</v>
      </c>
      <c r="F220" s="270" t="s">
        <v>163</v>
      </c>
      <c r="G220" s="268"/>
      <c r="H220" s="271">
        <v>9.4500000000000011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77" t="s">
        <v>153</v>
      </c>
      <c r="AU220" s="277" t="s">
        <v>89</v>
      </c>
      <c r="AV220" s="16" t="s">
        <v>92</v>
      </c>
      <c r="AW220" s="16" t="s">
        <v>34</v>
      </c>
      <c r="AX220" s="16" t="s">
        <v>80</v>
      </c>
      <c r="AY220" s="277" t="s">
        <v>146</v>
      </c>
    </row>
    <row r="221" s="13" customFormat="1">
      <c r="A221" s="13"/>
      <c r="B221" s="234"/>
      <c r="C221" s="235"/>
      <c r="D221" s="236" t="s">
        <v>153</v>
      </c>
      <c r="E221" s="237" t="s">
        <v>1</v>
      </c>
      <c r="F221" s="238" t="s">
        <v>215</v>
      </c>
      <c r="G221" s="235"/>
      <c r="H221" s="237" t="s">
        <v>1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153</v>
      </c>
      <c r="AU221" s="244" t="s">
        <v>89</v>
      </c>
      <c r="AV221" s="13" t="s">
        <v>85</v>
      </c>
      <c r="AW221" s="13" t="s">
        <v>34</v>
      </c>
      <c r="AX221" s="13" t="s">
        <v>80</v>
      </c>
      <c r="AY221" s="244" t="s">
        <v>146</v>
      </c>
    </row>
    <row r="222" s="14" customFormat="1">
      <c r="A222" s="14"/>
      <c r="B222" s="245"/>
      <c r="C222" s="246"/>
      <c r="D222" s="236" t="s">
        <v>153</v>
      </c>
      <c r="E222" s="247" t="s">
        <v>1</v>
      </c>
      <c r="F222" s="248" t="s">
        <v>216</v>
      </c>
      <c r="G222" s="246"/>
      <c r="H222" s="249">
        <v>4.4249999999999998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153</v>
      </c>
      <c r="AU222" s="255" t="s">
        <v>89</v>
      </c>
      <c r="AV222" s="14" t="s">
        <v>89</v>
      </c>
      <c r="AW222" s="14" t="s">
        <v>34</v>
      </c>
      <c r="AX222" s="14" t="s">
        <v>80</v>
      </c>
      <c r="AY222" s="255" t="s">
        <v>146</v>
      </c>
    </row>
    <row r="223" s="16" customFormat="1">
      <c r="A223" s="16"/>
      <c r="B223" s="267"/>
      <c r="C223" s="268"/>
      <c r="D223" s="236" t="s">
        <v>153</v>
      </c>
      <c r="E223" s="269" t="s">
        <v>1</v>
      </c>
      <c r="F223" s="270" t="s">
        <v>163</v>
      </c>
      <c r="G223" s="268"/>
      <c r="H223" s="271">
        <v>4.4249999999999998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77" t="s">
        <v>153</v>
      </c>
      <c r="AU223" s="277" t="s">
        <v>89</v>
      </c>
      <c r="AV223" s="16" t="s">
        <v>92</v>
      </c>
      <c r="AW223" s="16" t="s">
        <v>34</v>
      </c>
      <c r="AX223" s="16" t="s">
        <v>80</v>
      </c>
      <c r="AY223" s="277" t="s">
        <v>146</v>
      </c>
    </row>
    <row r="224" s="15" customFormat="1">
      <c r="A224" s="15"/>
      <c r="B224" s="256"/>
      <c r="C224" s="257"/>
      <c r="D224" s="236" t="s">
        <v>153</v>
      </c>
      <c r="E224" s="258" t="s">
        <v>1</v>
      </c>
      <c r="F224" s="259" t="s">
        <v>158</v>
      </c>
      <c r="G224" s="257"/>
      <c r="H224" s="260">
        <v>65.808000000000007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153</v>
      </c>
      <c r="AU224" s="266" t="s">
        <v>89</v>
      </c>
      <c r="AV224" s="15" t="s">
        <v>95</v>
      </c>
      <c r="AW224" s="15" t="s">
        <v>34</v>
      </c>
      <c r="AX224" s="15" t="s">
        <v>85</v>
      </c>
      <c r="AY224" s="266" t="s">
        <v>146</v>
      </c>
    </row>
    <row r="225" s="2" customFormat="1" ht="24.15" customHeight="1">
      <c r="A225" s="39"/>
      <c r="B225" s="40"/>
      <c r="C225" s="220" t="s">
        <v>222</v>
      </c>
      <c r="D225" s="220" t="s">
        <v>148</v>
      </c>
      <c r="E225" s="221" t="s">
        <v>223</v>
      </c>
      <c r="F225" s="222" t="s">
        <v>224</v>
      </c>
      <c r="G225" s="223" t="s">
        <v>151</v>
      </c>
      <c r="H225" s="224">
        <v>207.62700000000001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45</v>
      </c>
      <c r="O225" s="92"/>
      <c r="P225" s="230">
        <f>O225*H225</f>
        <v>0</v>
      </c>
      <c r="Q225" s="230">
        <v>0.015699999999999999</v>
      </c>
      <c r="R225" s="230">
        <f>Q225*H225</f>
        <v>3.2597438999999997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95</v>
      </c>
      <c r="AT225" s="232" t="s">
        <v>148</v>
      </c>
      <c r="AU225" s="232" t="s">
        <v>89</v>
      </c>
      <c r="AY225" s="18" t="s">
        <v>146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85</v>
      </c>
      <c r="BK225" s="233">
        <f>ROUND(I225*H225,2)</f>
        <v>0</v>
      </c>
      <c r="BL225" s="18" t="s">
        <v>95</v>
      </c>
      <c r="BM225" s="232" t="s">
        <v>225</v>
      </c>
    </row>
    <row r="226" s="13" customFormat="1">
      <c r="A226" s="13"/>
      <c r="B226" s="234"/>
      <c r="C226" s="235"/>
      <c r="D226" s="236" t="s">
        <v>153</v>
      </c>
      <c r="E226" s="237" t="s">
        <v>1</v>
      </c>
      <c r="F226" s="238" t="s">
        <v>154</v>
      </c>
      <c r="G226" s="235"/>
      <c r="H226" s="237" t="s">
        <v>1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153</v>
      </c>
      <c r="AU226" s="244" t="s">
        <v>89</v>
      </c>
      <c r="AV226" s="13" t="s">
        <v>85</v>
      </c>
      <c r="AW226" s="13" t="s">
        <v>34</v>
      </c>
      <c r="AX226" s="13" t="s">
        <v>80</v>
      </c>
      <c r="AY226" s="244" t="s">
        <v>146</v>
      </c>
    </row>
    <row r="227" s="14" customFormat="1">
      <c r="A227" s="14"/>
      <c r="B227" s="245"/>
      <c r="C227" s="246"/>
      <c r="D227" s="236" t="s">
        <v>153</v>
      </c>
      <c r="E227" s="247" t="s">
        <v>1</v>
      </c>
      <c r="F227" s="248" t="s">
        <v>226</v>
      </c>
      <c r="G227" s="246"/>
      <c r="H227" s="249">
        <v>12.911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153</v>
      </c>
      <c r="AU227" s="255" t="s">
        <v>89</v>
      </c>
      <c r="AV227" s="14" t="s">
        <v>89</v>
      </c>
      <c r="AW227" s="14" t="s">
        <v>34</v>
      </c>
      <c r="AX227" s="14" t="s">
        <v>80</v>
      </c>
      <c r="AY227" s="255" t="s">
        <v>146</v>
      </c>
    </row>
    <row r="228" s="14" customFormat="1">
      <c r="A228" s="14"/>
      <c r="B228" s="245"/>
      <c r="C228" s="246"/>
      <c r="D228" s="236" t="s">
        <v>153</v>
      </c>
      <c r="E228" s="247" t="s">
        <v>1</v>
      </c>
      <c r="F228" s="248" t="s">
        <v>227</v>
      </c>
      <c r="G228" s="246"/>
      <c r="H228" s="249">
        <v>18.690000000000001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153</v>
      </c>
      <c r="AU228" s="255" t="s">
        <v>89</v>
      </c>
      <c r="AV228" s="14" t="s">
        <v>89</v>
      </c>
      <c r="AW228" s="14" t="s">
        <v>34</v>
      </c>
      <c r="AX228" s="14" t="s">
        <v>80</v>
      </c>
      <c r="AY228" s="255" t="s">
        <v>146</v>
      </c>
    </row>
    <row r="229" s="14" customFormat="1">
      <c r="A229" s="14"/>
      <c r="B229" s="245"/>
      <c r="C229" s="246"/>
      <c r="D229" s="236" t="s">
        <v>153</v>
      </c>
      <c r="E229" s="247" t="s">
        <v>1</v>
      </c>
      <c r="F229" s="248" t="s">
        <v>228</v>
      </c>
      <c r="G229" s="246"/>
      <c r="H229" s="249">
        <v>28.896000000000001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153</v>
      </c>
      <c r="AU229" s="255" t="s">
        <v>89</v>
      </c>
      <c r="AV229" s="14" t="s">
        <v>89</v>
      </c>
      <c r="AW229" s="14" t="s">
        <v>34</v>
      </c>
      <c r="AX229" s="14" t="s">
        <v>80</v>
      </c>
      <c r="AY229" s="255" t="s">
        <v>146</v>
      </c>
    </row>
    <row r="230" s="14" customFormat="1">
      <c r="A230" s="14"/>
      <c r="B230" s="245"/>
      <c r="C230" s="246"/>
      <c r="D230" s="236" t="s">
        <v>153</v>
      </c>
      <c r="E230" s="247" t="s">
        <v>1</v>
      </c>
      <c r="F230" s="248" t="s">
        <v>229</v>
      </c>
      <c r="G230" s="246"/>
      <c r="H230" s="249">
        <v>13.061999999999999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153</v>
      </c>
      <c r="AU230" s="255" t="s">
        <v>89</v>
      </c>
      <c r="AV230" s="14" t="s">
        <v>89</v>
      </c>
      <c r="AW230" s="14" t="s">
        <v>34</v>
      </c>
      <c r="AX230" s="14" t="s">
        <v>80</v>
      </c>
      <c r="AY230" s="255" t="s">
        <v>146</v>
      </c>
    </row>
    <row r="231" s="14" customFormat="1">
      <c r="A231" s="14"/>
      <c r="B231" s="245"/>
      <c r="C231" s="246"/>
      <c r="D231" s="236" t="s">
        <v>153</v>
      </c>
      <c r="E231" s="247" t="s">
        <v>1</v>
      </c>
      <c r="F231" s="248" t="s">
        <v>230</v>
      </c>
      <c r="G231" s="246"/>
      <c r="H231" s="249">
        <v>20.721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153</v>
      </c>
      <c r="AU231" s="255" t="s">
        <v>89</v>
      </c>
      <c r="AV231" s="14" t="s">
        <v>89</v>
      </c>
      <c r="AW231" s="14" t="s">
        <v>34</v>
      </c>
      <c r="AX231" s="14" t="s">
        <v>80</v>
      </c>
      <c r="AY231" s="255" t="s">
        <v>146</v>
      </c>
    </row>
    <row r="232" s="14" customFormat="1">
      <c r="A232" s="14"/>
      <c r="B232" s="245"/>
      <c r="C232" s="246"/>
      <c r="D232" s="236" t="s">
        <v>153</v>
      </c>
      <c r="E232" s="247" t="s">
        <v>1</v>
      </c>
      <c r="F232" s="248" t="s">
        <v>231</v>
      </c>
      <c r="G232" s="246"/>
      <c r="H232" s="249">
        <v>17.385999999999999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153</v>
      </c>
      <c r="AU232" s="255" t="s">
        <v>89</v>
      </c>
      <c r="AV232" s="14" t="s">
        <v>89</v>
      </c>
      <c r="AW232" s="14" t="s">
        <v>34</v>
      </c>
      <c r="AX232" s="14" t="s">
        <v>80</v>
      </c>
      <c r="AY232" s="255" t="s">
        <v>146</v>
      </c>
    </row>
    <row r="233" s="14" customFormat="1">
      <c r="A233" s="14"/>
      <c r="B233" s="245"/>
      <c r="C233" s="246"/>
      <c r="D233" s="236" t="s">
        <v>153</v>
      </c>
      <c r="E233" s="247" t="s">
        <v>1</v>
      </c>
      <c r="F233" s="248" t="s">
        <v>232</v>
      </c>
      <c r="G233" s="246"/>
      <c r="H233" s="249">
        <v>16.535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153</v>
      </c>
      <c r="AU233" s="255" t="s">
        <v>89</v>
      </c>
      <c r="AV233" s="14" t="s">
        <v>89</v>
      </c>
      <c r="AW233" s="14" t="s">
        <v>34</v>
      </c>
      <c r="AX233" s="14" t="s">
        <v>80</v>
      </c>
      <c r="AY233" s="255" t="s">
        <v>146</v>
      </c>
    </row>
    <row r="234" s="14" customFormat="1">
      <c r="A234" s="14"/>
      <c r="B234" s="245"/>
      <c r="C234" s="246"/>
      <c r="D234" s="236" t="s">
        <v>153</v>
      </c>
      <c r="E234" s="247" t="s">
        <v>1</v>
      </c>
      <c r="F234" s="248" t="s">
        <v>233</v>
      </c>
      <c r="G234" s="246"/>
      <c r="H234" s="249">
        <v>13.821999999999999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153</v>
      </c>
      <c r="AU234" s="255" t="s">
        <v>89</v>
      </c>
      <c r="AV234" s="14" t="s">
        <v>89</v>
      </c>
      <c r="AW234" s="14" t="s">
        <v>34</v>
      </c>
      <c r="AX234" s="14" t="s">
        <v>80</v>
      </c>
      <c r="AY234" s="255" t="s">
        <v>146</v>
      </c>
    </row>
    <row r="235" s="14" customFormat="1">
      <c r="A235" s="14"/>
      <c r="B235" s="245"/>
      <c r="C235" s="246"/>
      <c r="D235" s="236" t="s">
        <v>153</v>
      </c>
      <c r="E235" s="247" t="s">
        <v>1</v>
      </c>
      <c r="F235" s="248" t="s">
        <v>234</v>
      </c>
      <c r="G235" s="246"/>
      <c r="H235" s="249">
        <v>15.464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153</v>
      </c>
      <c r="AU235" s="255" t="s">
        <v>89</v>
      </c>
      <c r="AV235" s="14" t="s">
        <v>89</v>
      </c>
      <c r="AW235" s="14" t="s">
        <v>34</v>
      </c>
      <c r="AX235" s="14" t="s">
        <v>80</v>
      </c>
      <c r="AY235" s="255" t="s">
        <v>146</v>
      </c>
    </row>
    <row r="236" s="14" customFormat="1">
      <c r="A236" s="14"/>
      <c r="B236" s="245"/>
      <c r="C236" s="246"/>
      <c r="D236" s="236" t="s">
        <v>153</v>
      </c>
      <c r="E236" s="247" t="s">
        <v>1</v>
      </c>
      <c r="F236" s="248" t="s">
        <v>235</v>
      </c>
      <c r="G236" s="246"/>
      <c r="H236" s="249">
        <v>16.128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153</v>
      </c>
      <c r="AU236" s="255" t="s">
        <v>89</v>
      </c>
      <c r="AV236" s="14" t="s">
        <v>89</v>
      </c>
      <c r="AW236" s="14" t="s">
        <v>34</v>
      </c>
      <c r="AX236" s="14" t="s">
        <v>80</v>
      </c>
      <c r="AY236" s="255" t="s">
        <v>146</v>
      </c>
    </row>
    <row r="237" s="16" customFormat="1">
      <c r="A237" s="16"/>
      <c r="B237" s="267"/>
      <c r="C237" s="268"/>
      <c r="D237" s="236" t="s">
        <v>153</v>
      </c>
      <c r="E237" s="269" t="s">
        <v>1</v>
      </c>
      <c r="F237" s="270" t="s">
        <v>163</v>
      </c>
      <c r="G237" s="268"/>
      <c r="H237" s="271">
        <v>173.61500000000001</v>
      </c>
      <c r="I237" s="272"/>
      <c r="J237" s="268"/>
      <c r="K237" s="268"/>
      <c r="L237" s="273"/>
      <c r="M237" s="274"/>
      <c r="N237" s="275"/>
      <c r="O237" s="275"/>
      <c r="P237" s="275"/>
      <c r="Q237" s="275"/>
      <c r="R237" s="275"/>
      <c r="S237" s="275"/>
      <c r="T237" s="27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77" t="s">
        <v>153</v>
      </c>
      <c r="AU237" s="277" t="s">
        <v>89</v>
      </c>
      <c r="AV237" s="16" t="s">
        <v>92</v>
      </c>
      <c r="AW237" s="16" t="s">
        <v>34</v>
      </c>
      <c r="AX237" s="16" t="s">
        <v>80</v>
      </c>
      <c r="AY237" s="277" t="s">
        <v>146</v>
      </c>
    </row>
    <row r="238" s="13" customFormat="1">
      <c r="A238" s="13"/>
      <c r="B238" s="234"/>
      <c r="C238" s="235"/>
      <c r="D238" s="236" t="s">
        <v>153</v>
      </c>
      <c r="E238" s="237" t="s">
        <v>1</v>
      </c>
      <c r="F238" s="238" t="s">
        <v>191</v>
      </c>
      <c r="G238" s="235"/>
      <c r="H238" s="237" t="s">
        <v>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153</v>
      </c>
      <c r="AU238" s="244" t="s">
        <v>89</v>
      </c>
      <c r="AV238" s="13" t="s">
        <v>85</v>
      </c>
      <c r="AW238" s="13" t="s">
        <v>34</v>
      </c>
      <c r="AX238" s="13" t="s">
        <v>80</v>
      </c>
      <c r="AY238" s="244" t="s">
        <v>146</v>
      </c>
    </row>
    <row r="239" s="14" customFormat="1">
      <c r="A239" s="14"/>
      <c r="B239" s="245"/>
      <c r="C239" s="246"/>
      <c r="D239" s="236" t="s">
        <v>153</v>
      </c>
      <c r="E239" s="247" t="s">
        <v>1</v>
      </c>
      <c r="F239" s="248" t="s">
        <v>236</v>
      </c>
      <c r="G239" s="246"/>
      <c r="H239" s="249">
        <v>12.201000000000001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153</v>
      </c>
      <c r="AU239" s="255" t="s">
        <v>89</v>
      </c>
      <c r="AV239" s="14" t="s">
        <v>89</v>
      </c>
      <c r="AW239" s="14" t="s">
        <v>34</v>
      </c>
      <c r="AX239" s="14" t="s">
        <v>80</v>
      </c>
      <c r="AY239" s="255" t="s">
        <v>146</v>
      </c>
    </row>
    <row r="240" s="16" customFormat="1">
      <c r="A240" s="16"/>
      <c r="B240" s="267"/>
      <c r="C240" s="268"/>
      <c r="D240" s="236" t="s">
        <v>153</v>
      </c>
      <c r="E240" s="269" t="s">
        <v>1</v>
      </c>
      <c r="F240" s="270" t="s">
        <v>163</v>
      </c>
      <c r="G240" s="268"/>
      <c r="H240" s="271">
        <v>12.201000000000001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77" t="s">
        <v>153</v>
      </c>
      <c r="AU240" s="277" t="s">
        <v>89</v>
      </c>
      <c r="AV240" s="16" t="s">
        <v>92</v>
      </c>
      <c r="AW240" s="16" t="s">
        <v>34</v>
      </c>
      <c r="AX240" s="16" t="s">
        <v>80</v>
      </c>
      <c r="AY240" s="277" t="s">
        <v>146</v>
      </c>
    </row>
    <row r="241" s="13" customFormat="1">
      <c r="A241" s="13"/>
      <c r="B241" s="234"/>
      <c r="C241" s="235"/>
      <c r="D241" s="236" t="s">
        <v>153</v>
      </c>
      <c r="E241" s="237" t="s">
        <v>1</v>
      </c>
      <c r="F241" s="238" t="s">
        <v>200</v>
      </c>
      <c r="G241" s="235"/>
      <c r="H241" s="237" t="s">
        <v>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153</v>
      </c>
      <c r="AU241" s="244" t="s">
        <v>89</v>
      </c>
      <c r="AV241" s="13" t="s">
        <v>85</v>
      </c>
      <c r="AW241" s="13" t="s">
        <v>34</v>
      </c>
      <c r="AX241" s="13" t="s">
        <v>80</v>
      </c>
      <c r="AY241" s="244" t="s">
        <v>146</v>
      </c>
    </row>
    <row r="242" s="14" customFormat="1">
      <c r="A242" s="14"/>
      <c r="B242" s="245"/>
      <c r="C242" s="246"/>
      <c r="D242" s="236" t="s">
        <v>153</v>
      </c>
      <c r="E242" s="247" t="s">
        <v>1</v>
      </c>
      <c r="F242" s="248" t="s">
        <v>237</v>
      </c>
      <c r="G242" s="246"/>
      <c r="H242" s="249">
        <v>11.911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153</v>
      </c>
      <c r="AU242" s="255" t="s">
        <v>89</v>
      </c>
      <c r="AV242" s="14" t="s">
        <v>89</v>
      </c>
      <c r="AW242" s="14" t="s">
        <v>34</v>
      </c>
      <c r="AX242" s="14" t="s">
        <v>80</v>
      </c>
      <c r="AY242" s="255" t="s">
        <v>146</v>
      </c>
    </row>
    <row r="243" s="16" customFormat="1">
      <c r="A243" s="16"/>
      <c r="B243" s="267"/>
      <c r="C243" s="268"/>
      <c r="D243" s="236" t="s">
        <v>153</v>
      </c>
      <c r="E243" s="269" t="s">
        <v>1</v>
      </c>
      <c r="F243" s="270" t="s">
        <v>163</v>
      </c>
      <c r="G243" s="268"/>
      <c r="H243" s="271">
        <v>11.911</v>
      </c>
      <c r="I243" s="272"/>
      <c r="J243" s="268"/>
      <c r="K243" s="268"/>
      <c r="L243" s="273"/>
      <c r="M243" s="274"/>
      <c r="N243" s="275"/>
      <c r="O243" s="275"/>
      <c r="P243" s="275"/>
      <c r="Q243" s="275"/>
      <c r="R243" s="275"/>
      <c r="S243" s="275"/>
      <c r="T243" s="27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77" t="s">
        <v>153</v>
      </c>
      <c r="AU243" s="277" t="s">
        <v>89</v>
      </c>
      <c r="AV243" s="16" t="s">
        <v>92</v>
      </c>
      <c r="AW243" s="16" t="s">
        <v>34</v>
      </c>
      <c r="AX243" s="16" t="s">
        <v>80</v>
      </c>
      <c r="AY243" s="277" t="s">
        <v>146</v>
      </c>
    </row>
    <row r="244" s="13" customFormat="1">
      <c r="A244" s="13"/>
      <c r="B244" s="234"/>
      <c r="C244" s="235"/>
      <c r="D244" s="236" t="s">
        <v>153</v>
      </c>
      <c r="E244" s="237" t="s">
        <v>1</v>
      </c>
      <c r="F244" s="238" t="s">
        <v>238</v>
      </c>
      <c r="G244" s="235"/>
      <c r="H244" s="237" t="s">
        <v>1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153</v>
      </c>
      <c r="AU244" s="244" t="s">
        <v>89</v>
      </c>
      <c r="AV244" s="13" t="s">
        <v>85</v>
      </c>
      <c r="AW244" s="13" t="s">
        <v>34</v>
      </c>
      <c r="AX244" s="13" t="s">
        <v>80</v>
      </c>
      <c r="AY244" s="244" t="s">
        <v>146</v>
      </c>
    </row>
    <row r="245" s="13" customFormat="1">
      <c r="A245" s="13"/>
      <c r="B245" s="234"/>
      <c r="C245" s="235"/>
      <c r="D245" s="236" t="s">
        <v>153</v>
      </c>
      <c r="E245" s="237" t="s">
        <v>1</v>
      </c>
      <c r="F245" s="238" t="s">
        <v>191</v>
      </c>
      <c r="G245" s="235"/>
      <c r="H245" s="237" t="s">
        <v>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153</v>
      </c>
      <c r="AU245" s="244" t="s">
        <v>89</v>
      </c>
      <c r="AV245" s="13" t="s">
        <v>85</v>
      </c>
      <c r="AW245" s="13" t="s">
        <v>34</v>
      </c>
      <c r="AX245" s="13" t="s">
        <v>80</v>
      </c>
      <c r="AY245" s="244" t="s">
        <v>146</v>
      </c>
    </row>
    <row r="246" s="14" customFormat="1">
      <c r="A246" s="14"/>
      <c r="B246" s="245"/>
      <c r="C246" s="246"/>
      <c r="D246" s="236" t="s">
        <v>153</v>
      </c>
      <c r="E246" s="247" t="s">
        <v>1</v>
      </c>
      <c r="F246" s="248" t="s">
        <v>239</v>
      </c>
      <c r="G246" s="246"/>
      <c r="H246" s="249">
        <v>3.1499999999999999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153</v>
      </c>
      <c r="AU246" s="255" t="s">
        <v>89</v>
      </c>
      <c r="AV246" s="14" t="s">
        <v>89</v>
      </c>
      <c r="AW246" s="14" t="s">
        <v>34</v>
      </c>
      <c r="AX246" s="14" t="s">
        <v>80</v>
      </c>
      <c r="AY246" s="255" t="s">
        <v>146</v>
      </c>
    </row>
    <row r="247" s="16" customFormat="1">
      <c r="A247" s="16"/>
      <c r="B247" s="267"/>
      <c r="C247" s="268"/>
      <c r="D247" s="236" t="s">
        <v>153</v>
      </c>
      <c r="E247" s="269" t="s">
        <v>1</v>
      </c>
      <c r="F247" s="270" t="s">
        <v>163</v>
      </c>
      <c r="G247" s="268"/>
      <c r="H247" s="271">
        <v>3.1499999999999999</v>
      </c>
      <c r="I247" s="272"/>
      <c r="J247" s="268"/>
      <c r="K247" s="268"/>
      <c r="L247" s="273"/>
      <c r="M247" s="274"/>
      <c r="N247" s="275"/>
      <c r="O247" s="275"/>
      <c r="P247" s="275"/>
      <c r="Q247" s="275"/>
      <c r="R247" s="275"/>
      <c r="S247" s="275"/>
      <c r="T247" s="27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77" t="s">
        <v>153</v>
      </c>
      <c r="AU247" s="277" t="s">
        <v>89</v>
      </c>
      <c r="AV247" s="16" t="s">
        <v>92</v>
      </c>
      <c r="AW247" s="16" t="s">
        <v>34</v>
      </c>
      <c r="AX247" s="16" t="s">
        <v>80</v>
      </c>
      <c r="AY247" s="277" t="s">
        <v>146</v>
      </c>
    </row>
    <row r="248" s="13" customFormat="1">
      <c r="A248" s="13"/>
      <c r="B248" s="234"/>
      <c r="C248" s="235"/>
      <c r="D248" s="236" t="s">
        <v>153</v>
      </c>
      <c r="E248" s="237" t="s">
        <v>1</v>
      </c>
      <c r="F248" s="238" t="s">
        <v>194</v>
      </c>
      <c r="G248" s="235"/>
      <c r="H248" s="237" t="s">
        <v>1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153</v>
      </c>
      <c r="AU248" s="244" t="s">
        <v>89</v>
      </c>
      <c r="AV248" s="13" t="s">
        <v>85</v>
      </c>
      <c r="AW248" s="13" t="s">
        <v>34</v>
      </c>
      <c r="AX248" s="13" t="s">
        <v>80</v>
      </c>
      <c r="AY248" s="244" t="s">
        <v>146</v>
      </c>
    </row>
    <row r="249" s="14" customFormat="1">
      <c r="A249" s="14"/>
      <c r="B249" s="245"/>
      <c r="C249" s="246"/>
      <c r="D249" s="236" t="s">
        <v>153</v>
      </c>
      <c r="E249" s="247" t="s">
        <v>1</v>
      </c>
      <c r="F249" s="248" t="s">
        <v>240</v>
      </c>
      <c r="G249" s="246"/>
      <c r="H249" s="249">
        <v>3.75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153</v>
      </c>
      <c r="AU249" s="255" t="s">
        <v>89</v>
      </c>
      <c r="AV249" s="14" t="s">
        <v>89</v>
      </c>
      <c r="AW249" s="14" t="s">
        <v>34</v>
      </c>
      <c r="AX249" s="14" t="s">
        <v>80</v>
      </c>
      <c r="AY249" s="255" t="s">
        <v>146</v>
      </c>
    </row>
    <row r="250" s="16" customFormat="1">
      <c r="A250" s="16"/>
      <c r="B250" s="267"/>
      <c r="C250" s="268"/>
      <c r="D250" s="236" t="s">
        <v>153</v>
      </c>
      <c r="E250" s="269" t="s">
        <v>1</v>
      </c>
      <c r="F250" s="270" t="s">
        <v>163</v>
      </c>
      <c r="G250" s="268"/>
      <c r="H250" s="271">
        <v>3.75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7" t="s">
        <v>153</v>
      </c>
      <c r="AU250" s="277" t="s">
        <v>89</v>
      </c>
      <c r="AV250" s="16" t="s">
        <v>92</v>
      </c>
      <c r="AW250" s="16" t="s">
        <v>34</v>
      </c>
      <c r="AX250" s="16" t="s">
        <v>80</v>
      </c>
      <c r="AY250" s="277" t="s">
        <v>146</v>
      </c>
    </row>
    <row r="251" s="13" customFormat="1">
      <c r="A251" s="13"/>
      <c r="B251" s="234"/>
      <c r="C251" s="235"/>
      <c r="D251" s="236" t="s">
        <v>153</v>
      </c>
      <c r="E251" s="237" t="s">
        <v>1</v>
      </c>
      <c r="F251" s="238" t="s">
        <v>156</v>
      </c>
      <c r="G251" s="235"/>
      <c r="H251" s="237" t="s">
        <v>1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153</v>
      </c>
      <c r="AU251" s="244" t="s">
        <v>89</v>
      </c>
      <c r="AV251" s="13" t="s">
        <v>85</v>
      </c>
      <c r="AW251" s="13" t="s">
        <v>34</v>
      </c>
      <c r="AX251" s="13" t="s">
        <v>80</v>
      </c>
      <c r="AY251" s="244" t="s">
        <v>146</v>
      </c>
    </row>
    <row r="252" s="14" customFormat="1">
      <c r="A252" s="14"/>
      <c r="B252" s="245"/>
      <c r="C252" s="246"/>
      <c r="D252" s="236" t="s">
        <v>153</v>
      </c>
      <c r="E252" s="247" t="s">
        <v>1</v>
      </c>
      <c r="F252" s="248" t="s">
        <v>241</v>
      </c>
      <c r="G252" s="246"/>
      <c r="H252" s="249">
        <v>3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153</v>
      </c>
      <c r="AU252" s="255" t="s">
        <v>89</v>
      </c>
      <c r="AV252" s="14" t="s">
        <v>89</v>
      </c>
      <c r="AW252" s="14" t="s">
        <v>34</v>
      </c>
      <c r="AX252" s="14" t="s">
        <v>80</v>
      </c>
      <c r="AY252" s="255" t="s">
        <v>146</v>
      </c>
    </row>
    <row r="253" s="16" customFormat="1">
      <c r="A253" s="16"/>
      <c r="B253" s="267"/>
      <c r="C253" s="268"/>
      <c r="D253" s="236" t="s">
        <v>153</v>
      </c>
      <c r="E253" s="269" t="s">
        <v>1</v>
      </c>
      <c r="F253" s="270" t="s">
        <v>163</v>
      </c>
      <c r="G253" s="268"/>
      <c r="H253" s="271">
        <v>3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77" t="s">
        <v>153</v>
      </c>
      <c r="AU253" s="277" t="s">
        <v>89</v>
      </c>
      <c r="AV253" s="16" t="s">
        <v>92</v>
      </c>
      <c r="AW253" s="16" t="s">
        <v>34</v>
      </c>
      <c r="AX253" s="16" t="s">
        <v>80</v>
      </c>
      <c r="AY253" s="277" t="s">
        <v>146</v>
      </c>
    </row>
    <row r="254" s="15" customFormat="1">
      <c r="A254" s="15"/>
      <c r="B254" s="256"/>
      <c r="C254" s="257"/>
      <c r="D254" s="236" t="s">
        <v>153</v>
      </c>
      <c r="E254" s="258" t="s">
        <v>1</v>
      </c>
      <c r="F254" s="259" t="s">
        <v>158</v>
      </c>
      <c r="G254" s="257"/>
      <c r="H254" s="260">
        <v>207.62700000000001</v>
      </c>
      <c r="I254" s="261"/>
      <c r="J254" s="257"/>
      <c r="K254" s="257"/>
      <c r="L254" s="262"/>
      <c r="M254" s="263"/>
      <c r="N254" s="264"/>
      <c r="O254" s="264"/>
      <c r="P254" s="264"/>
      <c r="Q254" s="264"/>
      <c r="R254" s="264"/>
      <c r="S254" s="264"/>
      <c r="T254" s="26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6" t="s">
        <v>153</v>
      </c>
      <c r="AU254" s="266" t="s">
        <v>89</v>
      </c>
      <c r="AV254" s="15" t="s">
        <v>95</v>
      </c>
      <c r="AW254" s="15" t="s">
        <v>34</v>
      </c>
      <c r="AX254" s="15" t="s">
        <v>85</v>
      </c>
      <c r="AY254" s="266" t="s">
        <v>146</v>
      </c>
    </row>
    <row r="255" s="2" customFormat="1" ht="24.15" customHeight="1">
      <c r="A255" s="39"/>
      <c r="B255" s="40"/>
      <c r="C255" s="220" t="s">
        <v>242</v>
      </c>
      <c r="D255" s="220" t="s">
        <v>148</v>
      </c>
      <c r="E255" s="221" t="s">
        <v>243</v>
      </c>
      <c r="F255" s="222" t="s">
        <v>244</v>
      </c>
      <c r="G255" s="223" t="s">
        <v>151</v>
      </c>
      <c r="H255" s="224">
        <v>942.74099999999999</v>
      </c>
      <c r="I255" s="225"/>
      <c r="J255" s="226">
        <f>ROUND(I255*H255,2)</f>
        <v>0</v>
      </c>
      <c r="K255" s="227"/>
      <c r="L255" s="45"/>
      <c r="M255" s="228" t="s">
        <v>1</v>
      </c>
      <c r="N255" s="229" t="s">
        <v>45</v>
      </c>
      <c r="O255" s="92"/>
      <c r="P255" s="230">
        <f>O255*H255</f>
        <v>0</v>
      </c>
      <c r="Q255" s="230">
        <v>0.015599999999999999</v>
      </c>
      <c r="R255" s="230">
        <f>Q255*H255</f>
        <v>14.7067596</v>
      </c>
      <c r="S255" s="230">
        <v>0</v>
      </c>
      <c r="T255" s="231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2" t="s">
        <v>95</v>
      </c>
      <c r="AT255" s="232" t="s">
        <v>148</v>
      </c>
      <c r="AU255" s="232" t="s">
        <v>89</v>
      </c>
      <c r="AY255" s="18" t="s">
        <v>146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85</v>
      </c>
      <c r="BK255" s="233">
        <f>ROUND(I255*H255,2)</f>
        <v>0</v>
      </c>
      <c r="BL255" s="18" t="s">
        <v>95</v>
      </c>
      <c r="BM255" s="232" t="s">
        <v>245</v>
      </c>
    </row>
    <row r="256" s="13" customFormat="1">
      <c r="A256" s="13"/>
      <c r="B256" s="234"/>
      <c r="C256" s="235"/>
      <c r="D256" s="236" t="s">
        <v>153</v>
      </c>
      <c r="E256" s="237" t="s">
        <v>1</v>
      </c>
      <c r="F256" s="238" t="s">
        <v>154</v>
      </c>
      <c r="G256" s="235"/>
      <c r="H256" s="237" t="s">
        <v>1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153</v>
      </c>
      <c r="AU256" s="244" t="s">
        <v>89</v>
      </c>
      <c r="AV256" s="13" t="s">
        <v>85</v>
      </c>
      <c r="AW256" s="13" t="s">
        <v>34</v>
      </c>
      <c r="AX256" s="13" t="s">
        <v>80</v>
      </c>
      <c r="AY256" s="244" t="s">
        <v>146</v>
      </c>
    </row>
    <row r="257" s="14" customFormat="1">
      <c r="A257" s="14"/>
      <c r="B257" s="245"/>
      <c r="C257" s="246"/>
      <c r="D257" s="236" t="s">
        <v>153</v>
      </c>
      <c r="E257" s="247" t="s">
        <v>1</v>
      </c>
      <c r="F257" s="248" t="s">
        <v>246</v>
      </c>
      <c r="G257" s="246"/>
      <c r="H257" s="249">
        <v>42.628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153</v>
      </c>
      <c r="AU257" s="255" t="s">
        <v>89</v>
      </c>
      <c r="AV257" s="14" t="s">
        <v>89</v>
      </c>
      <c r="AW257" s="14" t="s">
        <v>34</v>
      </c>
      <c r="AX257" s="14" t="s">
        <v>80</v>
      </c>
      <c r="AY257" s="255" t="s">
        <v>146</v>
      </c>
    </row>
    <row r="258" s="14" customFormat="1">
      <c r="A258" s="14"/>
      <c r="B258" s="245"/>
      <c r="C258" s="246"/>
      <c r="D258" s="236" t="s">
        <v>153</v>
      </c>
      <c r="E258" s="247" t="s">
        <v>1</v>
      </c>
      <c r="F258" s="248" t="s">
        <v>247</v>
      </c>
      <c r="G258" s="246"/>
      <c r="H258" s="249">
        <v>149.69499999999999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153</v>
      </c>
      <c r="AU258" s="255" t="s">
        <v>89</v>
      </c>
      <c r="AV258" s="14" t="s">
        <v>89</v>
      </c>
      <c r="AW258" s="14" t="s">
        <v>34</v>
      </c>
      <c r="AX258" s="14" t="s">
        <v>80</v>
      </c>
      <c r="AY258" s="255" t="s">
        <v>146</v>
      </c>
    </row>
    <row r="259" s="14" customFormat="1">
      <c r="A259" s="14"/>
      <c r="B259" s="245"/>
      <c r="C259" s="246"/>
      <c r="D259" s="236" t="s">
        <v>153</v>
      </c>
      <c r="E259" s="247" t="s">
        <v>1</v>
      </c>
      <c r="F259" s="248" t="s">
        <v>248</v>
      </c>
      <c r="G259" s="246"/>
      <c r="H259" s="249">
        <v>5.226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153</v>
      </c>
      <c r="AU259" s="255" t="s">
        <v>89</v>
      </c>
      <c r="AV259" s="14" t="s">
        <v>89</v>
      </c>
      <c r="AW259" s="14" t="s">
        <v>34</v>
      </c>
      <c r="AX259" s="14" t="s">
        <v>80</v>
      </c>
      <c r="AY259" s="255" t="s">
        <v>146</v>
      </c>
    </row>
    <row r="260" s="14" customFormat="1">
      <c r="A260" s="14"/>
      <c r="B260" s="245"/>
      <c r="C260" s="246"/>
      <c r="D260" s="236" t="s">
        <v>153</v>
      </c>
      <c r="E260" s="247" t="s">
        <v>1</v>
      </c>
      <c r="F260" s="248" t="s">
        <v>249</v>
      </c>
      <c r="G260" s="246"/>
      <c r="H260" s="249">
        <v>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153</v>
      </c>
      <c r="AU260" s="255" t="s">
        <v>89</v>
      </c>
      <c r="AV260" s="14" t="s">
        <v>89</v>
      </c>
      <c r="AW260" s="14" t="s">
        <v>34</v>
      </c>
      <c r="AX260" s="14" t="s">
        <v>80</v>
      </c>
      <c r="AY260" s="255" t="s">
        <v>146</v>
      </c>
    </row>
    <row r="261" s="14" customFormat="1">
      <c r="A261" s="14"/>
      <c r="B261" s="245"/>
      <c r="C261" s="246"/>
      <c r="D261" s="236" t="s">
        <v>153</v>
      </c>
      <c r="E261" s="247" t="s">
        <v>1</v>
      </c>
      <c r="F261" s="248" t="s">
        <v>250</v>
      </c>
      <c r="G261" s="246"/>
      <c r="H261" s="249">
        <v>62.539999999999999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153</v>
      </c>
      <c r="AU261" s="255" t="s">
        <v>89</v>
      </c>
      <c r="AV261" s="14" t="s">
        <v>89</v>
      </c>
      <c r="AW261" s="14" t="s">
        <v>34</v>
      </c>
      <c r="AX261" s="14" t="s">
        <v>80</v>
      </c>
      <c r="AY261" s="255" t="s">
        <v>146</v>
      </c>
    </row>
    <row r="262" s="14" customFormat="1">
      <c r="A262" s="14"/>
      <c r="B262" s="245"/>
      <c r="C262" s="246"/>
      <c r="D262" s="236" t="s">
        <v>153</v>
      </c>
      <c r="E262" s="247" t="s">
        <v>1</v>
      </c>
      <c r="F262" s="248" t="s">
        <v>251</v>
      </c>
      <c r="G262" s="246"/>
      <c r="H262" s="249">
        <v>42.097000000000001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153</v>
      </c>
      <c r="AU262" s="255" t="s">
        <v>89</v>
      </c>
      <c r="AV262" s="14" t="s">
        <v>89</v>
      </c>
      <c r="AW262" s="14" t="s">
        <v>34</v>
      </c>
      <c r="AX262" s="14" t="s">
        <v>80</v>
      </c>
      <c r="AY262" s="255" t="s">
        <v>146</v>
      </c>
    </row>
    <row r="263" s="14" customFormat="1">
      <c r="A263" s="14"/>
      <c r="B263" s="245"/>
      <c r="C263" s="246"/>
      <c r="D263" s="236" t="s">
        <v>153</v>
      </c>
      <c r="E263" s="247" t="s">
        <v>1</v>
      </c>
      <c r="F263" s="248" t="s">
        <v>252</v>
      </c>
      <c r="G263" s="246"/>
      <c r="H263" s="249">
        <v>169.18299999999999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153</v>
      </c>
      <c r="AU263" s="255" t="s">
        <v>89</v>
      </c>
      <c r="AV263" s="14" t="s">
        <v>89</v>
      </c>
      <c r="AW263" s="14" t="s">
        <v>34</v>
      </c>
      <c r="AX263" s="14" t="s">
        <v>80</v>
      </c>
      <c r="AY263" s="255" t="s">
        <v>146</v>
      </c>
    </row>
    <row r="264" s="14" customFormat="1">
      <c r="A264" s="14"/>
      <c r="B264" s="245"/>
      <c r="C264" s="246"/>
      <c r="D264" s="236" t="s">
        <v>153</v>
      </c>
      <c r="E264" s="247" t="s">
        <v>1</v>
      </c>
      <c r="F264" s="248" t="s">
        <v>253</v>
      </c>
      <c r="G264" s="246"/>
      <c r="H264" s="249">
        <v>0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153</v>
      </c>
      <c r="AU264" s="255" t="s">
        <v>89</v>
      </c>
      <c r="AV264" s="14" t="s">
        <v>89</v>
      </c>
      <c r="AW264" s="14" t="s">
        <v>34</v>
      </c>
      <c r="AX264" s="14" t="s">
        <v>80</v>
      </c>
      <c r="AY264" s="255" t="s">
        <v>146</v>
      </c>
    </row>
    <row r="265" s="14" customFormat="1">
      <c r="A265" s="14"/>
      <c r="B265" s="245"/>
      <c r="C265" s="246"/>
      <c r="D265" s="236" t="s">
        <v>153</v>
      </c>
      <c r="E265" s="247" t="s">
        <v>1</v>
      </c>
      <c r="F265" s="248" t="s">
        <v>254</v>
      </c>
      <c r="G265" s="246"/>
      <c r="H265" s="249">
        <v>24.803999999999998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153</v>
      </c>
      <c r="AU265" s="255" t="s">
        <v>89</v>
      </c>
      <c r="AV265" s="14" t="s">
        <v>89</v>
      </c>
      <c r="AW265" s="14" t="s">
        <v>34</v>
      </c>
      <c r="AX265" s="14" t="s">
        <v>80</v>
      </c>
      <c r="AY265" s="255" t="s">
        <v>146</v>
      </c>
    </row>
    <row r="266" s="14" customFormat="1">
      <c r="A266" s="14"/>
      <c r="B266" s="245"/>
      <c r="C266" s="246"/>
      <c r="D266" s="236" t="s">
        <v>153</v>
      </c>
      <c r="E266" s="247" t="s">
        <v>1</v>
      </c>
      <c r="F266" s="248" t="s">
        <v>255</v>
      </c>
      <c r="G266" s="246"/>
      <c r="H266" s="249">
        <v>11.696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153</v>
      </c>
      <c r="AU266" s="255" t="s">
        <v>89</v>
      </c>
      <c r="AV266" s="14" t="s">
        <v>89</v>
      </c>
      <c r="AW266" s="14" t="s">
        <v>34</v>
      </c>
      <c r="AX266" s="14" t="s">
        <v>80</v>
      </c>
      <c r="AY266" s="255" t="s">
        <v>146</v>
      </c>
    </row>
    <row r="267" s="14" customFormat="1">
      <c r="A267" s="14"/>
      <c r="B267" s="245"/>
      <c r="C267" s="246"/>
      <c r="D267" s="236" t="s">
        <v>153</v>
      </c>
      <c r="E267" s="247" t="s">
        <v>1</v>
      </c>
      <c r="F267" s="248" t="s">
        <v>256</v>
      </c>
      <c r="G267" s="246"/>
      <c r="H267" s="249">
        <v>5.2869999999999999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153</v>
      </c>
      <c r="AU267" s="255" t="s">
        <v>89</v>
      </c>
      <c r="AV267" s="14" t="s">
        <v>89</v>
      </c>
      <c r="AW267" s="14" t="s">
        <v>34</v>
      </c>
      <c r="AX267" s="14" t="s">
        <v>80</v>
      </c>
      <c r="AY267" s="255" t="s">
        <v>146</v>
      </c>
    </row>
    <row r="268" s="14" customFormat="1">
      <c r="A268" s="14"/>
      <c r="B268" s="245"/>
      <c r="C268" s="246"/>
      <c r="D268" s="236" t="s">
        <v>153</v>
      </c>
      <c r="E268" s="247" t="s">
        <v>1</v>
      </c>
      <c r="F268" s="248" t="s">
        <v>257</v>
      </c>
      <c r="G268" s="246"/>
      <c r="H268" s="249">
        <v>8.3870000000000005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153</v>
      </c>
      <c r="AU268" s="255" t="s">
        <v>89</v>
      </c>
      <c r="AV268" s="14" t="s">
        <v>89</v>
      </c>
      <c r="AW268" s="14" t="s">
        <v>34</v>
      </c>
      <c r="AX268" s="14" t="s">
        <v>80</v>
      </c>
      <c r="AY268" s="255" t="s">
        <v>146</v>
      </c>
    </row>
    <row r="269" s="14" customFormat="1">
      <c r="A269" s="14"/>
      <c r="B269" s="245"/>
      <c r="C269" s="246"/>
      <c r="D269" s="236" t="s">
        <v>153</v>
      </c>
      <c r="E269" s="247" t="s">
        <v>1</v>
      </c>
      <c r="F269" s="248" t="s">
        <v>258</v>
      </c>
      <c r="G269" s="246"/>
      <c r="H269" s="249">
        <v>7.0369999999999999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153</v>
      </c>
      <c r="AU269" s="255" t="s">
        <v>89</v>
      </c>
      <c r="AV269" s="14" t="s">
        <v>89</v>
      </c>
      <c r="AW269" s="14" t="s">
        <v>34</v>
      </c>
      <c r="AX269" s="14" t="s">
        <v>80</v>
      </c>
      <c r="AY269" s="255" t="s">
        <v>146</v>
      </c>
    </row>
    <row r="270" s="14" customFormat="1">
      <c r="A270" s="14"/>
      <c r="B270" s="245"/>
      <c r="C270" s="246"/>
      <c r="D270" s="236" t="s">
        <v>153</v>
      </c>
      <c r="E270" s="247" t="s">
        <v>1</v>
      </c>
      <c r="F270" s="248" t="s">
        <v>259</v>
      </c>
      <c r="G270" s="246"/>
      <c r="H270" s="249">
        <v>6.6929999999999996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153</v>
      </c>
      <c r="AU270" s="255" t="s">
        <v>89</v>
      </c>
      <c r="AV270" s="14" t="s">
        <v>89</v>
      </c>
      <c r="AW270" s="14" t="s">
        <v>34</v>
      </c>
      <c r="AX270" s="14" t="s">
        <v>80</v>
      </c>
      <c r="AY270" s="255" t="s">
        <v>146</v>
      </c>
    </row>
    <row r="271" s="14" customFormat="1">
      <c r="A271" s="14"/>
      <c r="B271" s="245"/>
      <c r="C271" s="246"/>
      <c r="D271" s="236" t="s">
        <v>153</v>
      </c>
      <c r="E271" s="247" t="s">
        <v>1</v>
      </c>
      <c r="F271" s="248" t="s">
        <v>260</v>
      </c>
      <c r="G271" s="246"/>
      <c r="H271" s="249">
        <v>5.5949999999999998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153</v>
      </c>
      <c r="AU271" s="255" t="s">
        <v>89</v>
      </c>
      <c r="AV271" s="14" t="s">
        <v>89</v>
      </c>
      <c r="AW271" s="14" t="s">
        <v>34</v>
      </c>
      <c r="AX271" s="14" t="s">
        <v>80</v>
      </c>
      <c r="AY271" s="255" t="s">
        <v>146</v>
      </c>
    </row>
    <row r="272" s="14" customFormat="1">
      <c r="A272" s="14"/>
      <c r="B272" s="245"/>
      <c r="C272" s="246"/>
      <c r="D272" s="236" t="s">
        <v>153</v>
      </c>
      <c r="E272" s="247" t="s">
        <v>1</v>
      </c>
      <c r="F272" s="248" t="s">
        <v>261</v>
      </c>
      <c r="G272" s="246"/>
      <c r="H272" s="249">
        <v>6.2590000000000003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153</v>
      </c>
      <c r="AU272" s="255" t="s">
        <v>89</v>
      </c>
      <c r="AV272" s="14" t="s">
        <v>89</v>
      </c>
      <c r="AW272" s="14" t="s">
        <v>34</v>
      </c>
      <c r="AX272" s="14" t="s">
        <v>80</v>
      </c>
      <c r="AY272" s="255" t="s">
        <v>146</v>
      </c>
    </row>
    <row r="273" s="14" customFormat="1">
      <c r="A273" s="14"/>
      <c r="B273" s="245"/>
      <c r="C273" s="246"/>
      <c r="D273" s="236" t="s">
        <v>153</v>
      </c>
      <c r="E273" s="247" t="s">
        <v>1</v>
      </c>
      <c r="F273" s="248" t="s">
        <v>262</v>
      </c>
      <c r="G273" s="246"/>
      <c r="H273" s="249">
        <v>6.5279999999999996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153</v>
      </c>
      <c r="AU273" s="255" t="s">
        <v>89</v>
      </c>
      <c r="AV273" s="14" t="s">
        <v>89</v>
      </c>
      <c r="AW273" s="14" t="s">
        <v>34</v>
      </c>
      <c r="AX273" s="14" t="s">
        <v>80</v>
      </c>
      <c r="AY273" s="255" t="s">
        <v>146</v>
      </c>
    </row>
    <row r="274" s="16" customFormat="1">
      <c r="A274" s="16"/>
      <c r="B274" s="267"/>
      <c r="C274" s="268"/>
      <c r="D274" s="236" t="s">
        <v>153</v>
      </c>
      <c r="E274" s="269" t="s">
        <v>1</v>
      </c>
      <c r="F274" s="270" t="s">
        <v>163</v>
      </c>
      <c r="G274" s="268"/>
      <c r="H274" s="271">
        <v>553.65499999999997</v>
      </c>
      <c r="I274" s="272"/>
      <c r="J274" s="268"/>
      <c r="K274" s="268"/>
      <c r="L274" s="273"/>
      <c r="M274" s="274"/>
      <c r="N274" s="275"/>
      <c r="O274" s="275"/>
      <c r="P274" s="275"/>
      <c r="Q274" s="275"/>
      <c r="R274" s="275"/>
      <c r="S274" s="275"/>
      <c r="T274" s="27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7" t="s">
        <v>153</v>
      </c>
      <c r="AU274" s="277" t="s">
        <v>89</v>
      </c>
      <c r="AV274" s="16" t="s">
        <v>92</v>
      </c>
      <c r="AW274" s="16" t="s">
        <v>34</v>
      </c>
      <c r="AX274" s="16" t="s">
        <v>80</v>
      </c>
      <c r="AY274" s="277" t="s">
        <v>146</v>
      </c>
    </row>
    <row r="275" s="13" customFormat="1">
      <c r="A275" s="13"/>
      <c r="B275" s="234"/>
      <c r="C275" s="235"/>
      <c r="D275" s="236" t="s">
        <v>153</v>
      </c>
      <c r="E275" s="237" t="s">
        <v>1</v>
      </c>
      <c r="F275" s="238" t="s">
        <v>191</v>
      </c>
      <c r="G275" s="235"/>
      <c r="H275" s="237" t="s">
        <v>1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153</v>
      </c>
      <c r="AU275" s="244" t="s">
        <v>89</v>
      </c>
      <c r="AV275" s="13" t="s">
        <v>85</v>
      </c>
      <c r="AW275" s="13" t="s">
        <v>34</v>
      </c>
      <c r="AX275" s="13" t="s">
        <v>80</v>
      </c>
      <c r="AY275" s="244" t="s">
        <v>146</v>
      </c>
    </row>
    <row r="276" s="14" customFormat="1">
      <c r="A276" s="14"/>
      <c r="B276" s="245"/>
      <c r="C276" s="246"/>
      <c r="D276" s="236" t="s">
        <v>153</v>
      </c>
      <c r="E276" s="247" t="s">
        <v>1</v>
      </c>
      <c r="F276" s="248" t="s">
        <v>263</v>
      </c>
      <c r="G276" s="246"/>
      <c r="H276" s="249">
        <v>50.966999999999999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153</v>
      </c>
      <c r="AU276" s="255" t="s">
        <v>89</v>
      </c>
      <c r="AV276" s="14" t="s">
        <v>89</v>
      </c>
      <c r="AW276" s="14" t="s">
        <v>34</v>
      </c>
      <c r="AX276" s="14" t="s">
        <v>80</v>
      </c>
      <c r="AY276" s="255" t="s">
        <v>146</v>
      </c>
    </row>
    <row r="277" s="14" customFormat="1">
      <c r="A277" s="14"/>
      <c r="B277" s="245"/>
      <c r="C277" s="246"/>
      <c r="D277" s="236" t="s">
        <v>153</v>
      </c>
      <c r="E277" s="247" t="s">
        <v>1</v>
      </c>
      <c r="F277" s="248" t="s">
        <v>264</v>
      </c>
      <c r="G277" s="246"/>
      <c r="H277" s="249">
        <v>4.9390000000000001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153</v>
      </c>
      <c r="AU277" s="255" t="s">
        <v>89</v>
      </c>
      <c r="AV277" s="14" t="s">
        <v>89</v>
      </c>
      <c r="AW277" s="14" t="s">
        <v>34</v>
      </c>
      <c r="AX277" s="14" t="s">
        <v>80</v>
      </c>
      <c r="AY277" s="255" t="s">
        <v>146</v>
      </c>
    </row>
    <row r="278" s="16" customFormat="1">
      <c r="A278" s="16"/>
      <c r="B278" s="267"/>
      <c r="C278" s="268"/>
      <c r="D278" s="236" t="s">
        <v>153</v>
      </c>
      <c r="E278" s="269" t="s">
        <v>1</v>
      </c>
      <c r="F278" s="270" t="s">
        <v>163</v>
      </c>
      <c r="G278" s="268"/>
      <c r="H278" s="271">
        <v>55.905999999999999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77" t="s">
        <v>153</v>
      </c>
      <c r="AU278" s="277" t="s">
        <v>89</v>
      </c>
      <c r="AV278" s="16" t="s">
        <v>92</v>
      </c>
      <c r="AW278" s="16" t="s">
        <v>34</v>
      </c>
      <c r="AX278" s="16" t="s">
        <v>80</v>
      </c>
      <c r="AY278" s="277" t="s">
        <v>146</v>
      </c>
    </row>
    <row r="279" s="16" customFormat="1">
      <c r="A279" s="16"/>
      <c r="B279" s="267"/>
      <c r="C279" s="268"/>
      <c r="D279" s="236" t="s">
        <v>153</v>
      </c>
      <c r="E279" s="269" t="s">
        <v>1</v>
      </c>
      <c r="F279" s="270" t="s">
        <v>163</v>
      </c>
      <c r="G279" s="268"/>
      <c r="H279" s="271">
        <v>0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77" t="s">
        <v>153</v>
      </c>
      <c r="AU279" s="277" t="s">
        <v>89</v>
      </c>
      <c r="AV279" s="16" t="s">
        <v>92</v>
      </c>
      <c r="AW279" s="16" t="s">
        <v>34</v>
      </c>
      <c r="AX279" s="16" t="s">
        <v>80</v>
      </c>
      <c r="AY279" s="277" t="s">
        <v>146</v>
      </c>
    </row>
    <row r="280" s="13" customFormat="1">
      <c r="A280" s="13"/>
      <c r="B280" s="234"/>
      <c r="C280" s="235"/>
      <c r="D280" s="236" t="s">
        <v>153</v>
      </c>
      <c r="E280" s="237" t="s">
        <v>1</v>
      </c>
      <c r="F280" s="238" t="s">
        <v>194</v>
      </c>
      <c r="G280" s="235"/>
      <c r="H280" s="237" t="s">
        <v>1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153</v>
      </c>
      <c r="AU280" s="244" t="s">
        <v>89</v>
      </c>
      <c r="AV280" s="13" t="s">
        <v>85</v>
      </c>
      <c r="AW280" s="13" t="s">
        <v>34</v>
      </c>
      <c r="AX280" s="13" t="s">
        <v>80</v>
      </c>
      <c r="AY280" s="244" t="s">
        <v>146</v>
      </c>
    </row>
    <row r="281" s="14" customFormat="1">
      <c r="A281" s="14"/>
      <c r="B281" s="245"/>
      <c r="C281" s="246"/>
      <c r="D281" s="236" t="s">
        <v>153</v>
      </c>
      <c r="E281" s="247" t="s">
        <v>1</v>
      </c>
      <c r="F281" s="248" t="s">
        <v>265</v>
      </c>
      <c r="G281" s="246"/>
      <c r="H281" s="249">
        <v>79.051000000000002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153</v>
      </c>
      <c r="AU281" s="255" t="s">
        <v>89</v>
      </c>
      <c r="AV281" s="14" t="s">
        <v>89</v>
      </c>
      <c r="AW281" s="14" t="s">
        <v>34</v>
      </c>
      <c r="AX281" s="14" t="s">
        <v>80</v>
      </c>
      <c r="AY281" s="255" t="s">
        <v>146</v>
      </c>
    </row>
    <row r="282" s="14" customFormat="1">
      <c r="A282" s="14"/>
      <c r="B282" s="245"/>
      <c r="C282" s="246"/>
      <c r="D282" s="236" t="s">
        <v>153</v>
      </c>
      <c r="E282" s="247" t="s">
        <v>1</v>
      </c>
      <c r="F282" s="248" t="s">
        <v>266</v>
      </c>
      <c r="G282" s="246"/>
      <c r="H282" s="249">
        <v>33.530000000000001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153</v>
      </c>
      <c r="AU282" s="255" t="s">
        <v>89</v>
      </c>
      <c r="AV282" s="14" t="s">
        <v>89</v>
      </c>
      <c r="AW282" s="14" t="s">
        <v>34</v>
      </c>
      <c r="AX282" s="14" t="s">
        <v>80</v>
      </c>
      <c r="AY282" s="255" t="s">
        <v>146</v>
      </c>
    </row>
    <row r="283" s="16" customFormat="1">
      <c r="A283" s="16"/>
      <c r="B283" s="267"/>
      <c r="C283" s="268"/>
      <c r="D283" s="236" t="s">
        <v>153</v>
      </c>
      <c r="E283" s="269" t="s">
        <v>1</v>
      </c>
      <c r="F283" s="270" t="s">
        <v>163</v>
      </c>
      <c r="G283" s="268"/>
      <c r="H283" s="271">
        <v>112.581</v>
      </c>
      <c r="I283" s="272"/>
      <c r="J283" s="268"/>
      <c r="K283" s="268"/>
      <c r="L283" s="273"/>
      <c r="M283" s="274"/>
      <c r="N283" s="275"/>
      <c r="O283" s="275"/>
      <c r="P283" s="275"/>
      <c r="Q283" s="275"/>
      <c r="R283" s="275"/>
      <c r="S283" s="275"/>
      <c r="T283" s="27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77" t="s">
        <v>153</v>
      </c>
      <c r="AU283" s="277" t="s">
        <v>89</v>
      </c>
      <c r="AV283" s="16" t="s">
        <v>92</v>
      </c>
      <c r="AW283" s="16" t="s">
        <v>34</v>
      </c>
      <c r="AX283" s="16" t="s">
        <v>80</v>
      </c>
      <c r="AY283" s="277" t="s">
        <v>146</v>
      </c>
    </row>
    <row r="284" s="13" customFormat="1">
      <c r="A284" s="13"/>
      <c r="B284" s="234"/>
      <c r="C284" s="235"/>
      <c r="D284" s="236" t="s">
        <v>153</v>
      </c>
      <c r="E284" s="237" t="s">
        <v>1</v>
      </c>
      <c r="F284" s="238" t="s">
        <v>197</v>
      </c>
      <c r="G284" s="235"/>
      <c r="H284" s="237" t="s">
        <v>1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153</v>
      </c>
      <c r="AU284" s="244" t="s">
        <v>89</v>
      </c>
      <c r="AV284" s="13" t="s">
        <v>85</v>
      </c>
      <c r="AW284" s="13" t="s">
        <v>34</v>
      </c>
      <c r="AX284" s="13" t="s">
        <v>80</v>
      </c>
      <c r="AY284" s="244" t="s">
        <v>146</v>
      </c>
    </row>
    <row r="285" s="14" customFormat="1">
      <c r="A285" s="14"/>
      <c r="B285" s="245"/>
      <c r="C285" s="246"/>
      <c r="D285" s="236" t="s">
        <v>153</v>
      </c>
      <c r="E285" s="247" t="s">
        <v>1</v>
      </c>
      <c r="F285" s="248" t="s">
        <v>267</v>
      </c>
      <c r="G285" s="246"/>
      <c r="H285" s="249">
        <v>97.908000000000001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153</v>
      </c>
      <c r="AU285" s="255" t="s">
        <v>89</v>
      </c>
      <c r="AV285" s="14" t="s">
        <v>89</v>
      </c>
      <c r="AW285" s="14" t="s">
        <v>34</v>
      </c>
      <c r="AX285" s="14" t="s">
        <v>80</v>
      </c>
      <c r="AY285" s="255" t="s">
        <v>146</v>
      </c>
    </row>
    <row r="286" s="16" customFormat="1">
      <c r="A286" s="16"/>
      <c r="B286" s="267"/>
      <c r="C286" s="268"/>
      <c r="D286" s="236" t="s">
        <v>153</v>
      </c>
      <c r="E286" s="269" t="s">
        <v>1</v>
      </c>
      <c r="F286" s="270" t="s">
        <v>163</v>
      </c>
      <c r="G286" s="268"/>
      <c r="H286" s="271">
        <v>97.908000000000001</v>
      </c>
      <c r="I286" s="272"/>
      <c r="J286" s="268"/>
      <c r="K286" s="268"/>
      <c r="L286" s="273"/>
      <c r="M286" s="274"/>
      <c r="N286" s="275"/>
      <c r="O286" s="275"/>
      <c r="P286" s="275"/>
      <c r="Q286" s="275"/>
      <c r="R286" s="275"/>
      <c r="S286" s="275"/>
      <c r="T286" s="27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77" t="s">
        <v>153</v>
      </c>
      <c r="AU286" s="277" t="s">
        <v>89</v>
      </c>
      <c r="AV286" s="16" t="s">
        <v>92</v>
      </c>
      <c r="AW286" s="16" t="s">
        <v>34</v>
      </c>
      <c r="AX286" s="16" t="s">
        <v>80</v>
      </c>
      <c r="AY286" s="277" t="s">
        <v>146</v>
      </c>
    </row>
    <row r="287" s="13" customFormat="1">
      <c r="A287" s="13"/>
      <c r="B287" s="234"/>
      <c r="C287" s="235"/>
      <c r="D287" s="236" t="s">
        <v>153</v>
      </c>
      <c r="E287" s="237" t="s">
        <v>1</v>
      </c>
      <c r="F287" s="238" t="s">
        <v>156</v>
      </c>
      <c r="G287" s="235"/>
      <c r="H287" s="237" t="s">
        <v>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153</v>
      </c>
      <c r="AU287" s="244" t="s">
        <v>89</v>
      </c>
      <c r="AV287" s="13" t="s">
        <v>85</v>
      </c>
      <c r="AW287" s="13" t="s">
        <v>34</v>
      </c>
      <c r="AX287" s="13" t="s">
        <v>80</v>
      </c>
      <c r="AY287" s="244" t="s">
        <v>146</v>
      </c>
    </row>
    <row r="288" s="14" customFormat="1">
      <c r="A288" s="14"/>
      <c r="B288" s="245"/>
      <c r="C288" s="246"/>
      <c r="D288" s="236" t="s">
        <v>153</v>
      </c>
      <c r="E288" s="247" t="s">
        <v>1</v>
      </c>
      <c r="F288" s="248" t="s">
        <v>268</v>
      </c>
      <c r="G288" s="246"/>
      <c r="H288" s="249">
        <v>57.049999999999997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153</v>
      </c>
      <c r="AU288" s="255" t="s">
        <v>89</v>
      </c>
      <c r="AV288" s="14" t="s">
        <v>89</v>
      </c>
      <c r="AW288" s="14" t="s">
        <v>34</v>
      </c>
      <c r="AX288" s="14" t="s">
        <v>80</v>
      </c>
      <c r="AY288" s="255" t="s">
        <v>146</v>
      </c>
    </row>
    <row r="289" s="16" customFormat="1">
      <c r="A289" s="16"/>
      <c r="B289" s="267"/>
      <c r="C289" s="268"/>
      <c r="D289" s="236" t="s">
        <v>153</v>
      </c>
      <c r="E289" s="269" t="s">
        <v>1</v>
      </c>
      <c r="F289" s="270" t="s">
        <v>163</v>
      </c>
      <c r="G289" s="268"/>
      <c r="H289" s="271">
        <v>57.049999999999997</v>
      </c>
      <c r="I289" s="272"/>
      <c r="J289" s="268"/>
      <c r="K289" s="268"/>
      <c r="L289" s="273"/>
      <c r="M289" s="274"/>
      <c r="N289" s="275"/>
      <c r="O289" s="275"/>
      <c r="P289" s="275"/>
      <c r="Q289" s="275"/>
      <c r="R289" s="275"/>
      <c r="S289" s="275"/>
      <c r="T289" s="27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7" t="s">
        <v>153</v>
      </c>
      <c r="AU289" s="277" t="s">
        <v>89</v>
      </c>
      <c r="AV289" s="16" t="s">
        <v>92</v>
      </c>
      <c r="AW289" s="16" t="s">
        <v>34</v>
      </c>
      <c r="AX289" s="16" t="s">
        <v>80</v>
      </c>
      <c r="AY289" s="277" t="s">
        <v>146</v>
      </c>
    </row>
    <row r="290" s="13" customFormat="1">
      <c r="A290" s="13"/>
      <c r="B290" s="234"/>
      <c r="C290" s="235"/>
      <c r="D290" s="236" t="s">
        <v>153</v>
      </c>
      <c r="E290" s="237" t="s">
        <v>1</v>
      </c>
      <c r="F290" s="238" t="s">
        <v>200</v>
      </c>
      <c r="G290" s="235"/>
      <c r="H290" s="237" t="s">
        <v>1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153</v>
      </c>
      <c r="AU290" s="244" t="s">
        <v>89</v>
      </c>
      <c r="AV290" s="13" t="s">
        <v>85</v>
      </c>
      <c r="AW290" s="13" t="s">
        <v>34</v>
      </c>
      <c r="AX290" s="13" t="s">
        <v>80</v>
      </c>
      <c r="AY290" s="244" t="s">
        <v>146</v>
      </c>
    </row>
    <row r="291" s="14" customFormat="1">
      <c r="A291" s="14"/>
      <c r="B291" s="245"/>
      <c r="C291" s="246"/>
      <c r="D291" s="236" t="s">
        <v>153</v>
      </c>
      <c r="E291" s="247" t="s">
        <v>1</v>
      </c>
      <c r="F291" s="248" t="s">
        <v>269</v>
      </c>
      <c r="G291" s="246"/>
      <c r="H291" s="249">
        <v>19.664999999999999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153</v>
      </c>
      <c r="AU291" s="255" t="s">
        <v>89</v>
      </c>
      <c r="AV291" s="14" t="s">
        <v>89</v>
      </c>
      <c r="AW291" s="14" t="s">
        <v>34</v>
      </c>
      <c r="AX291" s="14" t="s">
        <v>80</v>
      </c>
      <c r="AY291" s="255" t="s">
        <v>146</v>
      </c>
    </row>
    <row r="292" s="14" customFormat="1">
      <c r="A292" s="14"/>
      <c r="B292" s="245"/>
      <c r="C292" s="246"/>
      <c r="D292" s="236" t="s">
        <v>153</v>
      </c>
      <c r="E292" s="247" t="s">
        <v>1</v>
      </c>
      <c r="F292" s="248" t="s">
        <v>270</v>
      </c>
      <c r="G292" s="246"/>
      <c r="H292" s="249">
        <v>4.8209999999999997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153</v>
      </c>
      <c r="AU292" s="255" t="s">
        <v>89</v>
      </c>
      <c r="AV292" s="14" t="s">
        <v>89</v>
      </c>
      <c r="AW292" s="14" t="s">
        <v>34</v>
      </c>
      <c r="AX292" s="14" t="s">
        <v>80</v>
      </c>
      <c r="AY292" s="255" t="s">
        <v>146</v>
      </c>
    </row>
    <row r="293" s="14" customFormat="1">
      <c r="A293" s="14"/>
      <c r="B293" s="245"/>
      <c r="C293" s="246"/>
      <c r="D293" s="236" t="s">
        <v>153</v>
      </c>
      <c r="E293" s="247" t="s">
        <v>1</v>
      </c>
      <c r="F293" s="248" t="s">
        <v>271</v>
      </c>
      <c r="G293" s="246"/>
      <c r="H293" s="249">
        <v>41.155000000000001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153</v>
      </c>
      <c r="AU293" s="255" t="s">
        <v>89</v>
      </c>
      <c r="AV293" s="14" t="s">
        <v>89</v>
      </c>
      <c r="AW293" s="14" t="s">
        <v>34</v>
      </c>
      <c r="AX293" s="14" t="s">
        <v>80</v>
      </c>
      <c r="AY293" s="255" t="s">
        <v>146</v>
      </c>
    </row>
    <row r="294" s="16" customFormat="1">
      <c r="A294" s="16"/>
      <c r="B294" s="267"/>
      <c r="C294" s="268"/>
      <c r="D294" s="236" t="s">
        <v>153</v>
      </c>
      <c r="E294" s="269" t="s">
        <v>1</v>
      </c>
      <c r="F294" s="270" t="s">
        <v>163</v>
      </c>
      <c r="G294" s="268"/>
      <c r="H294" s="271">
        <v>65.640999999999991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77" t="s">
        <v>153</v>
      </c>
      <c r="AU294" s="277" t="s">
        <v>89</v>
      </c>
      <c r="AV294" s="16" t="s">
        <v>92</v>
      </c>
      <c r="AW294" s="16" t="s">
        <v>34</v>
      </c>
      <c r="AX294" s="16" t="s">
        <v>80</v>
      </c>
      <c r="AY294" s="277" t="s">
        <v>146</v>
      </c>
    </row>
    <row r="295" s="15" customFormat="1">
      <c r="A295" s="15"/>
      <c r="B295" s="256"/>
      <c r="C295" s="257"/>
      <c r="D295" s="236" t="s">
        <v>153</v>
      </c>
      <c r="E295" s="258" t="s">
        <v>1</v>
      </c>
      <c r="F295" s="259" t="s">
        <v>158</v>
      </c>
      <c r="G295" s="257"/>
      <c r="H295" s="260">
        <v>942.74099999999987</v>
      </c>
      <c r="I295" s="261"/>
      <c r="J295" s="257"/>
      <c r="K295" s="257"/>
      <c r="L295" s="262"/>
      <c r="M295" s="263"/>
      <c r="N295" s="264"/>
      <c r="O295" s="264"/>
      <c r="P295" s="264"/>
      <c r="Q295" s="264"/>
      <c r="R295" s="264"/>
      <c r="S295" s="264"/>
      <c r="T295" s="26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6" t="s">
        <v>153</v>
      </c>
      <c r="AU295" s="266" t="s">
        <v>89</v>
      </c>
      <c r="AV295" s="15" t="s">
        <v>95</v>
      </c>
      <c r="AW295" s="15" t="s">
        <v>34</v>
      </c>
      <c r="AX295" s="15" t="s">
        <v>85</v>
      </c>
      <c r="AY295" s="266" t="s">
        <v>146</v>
      </c>
    </row>
    <row r="296" s="2" customFormat="1" ht="24.15" customHeight="1">
      <c r="A296" s="39"/>
      <c r="B296" s="40"/>
      <c r="C296" s="220" t="s">
        <v>272</v>
      </c>
      <c r="D296" s="220" t="s">
        <v>148</v>
      </c>
      <c r="E296" s="221" t="s">
        <v>273</v>
      </c>
      <c r="F296" s="222" t="s">
        <v>274</v>
      </c>
      <c r="G296" s="223" t="s">
        <v>151</v>
      </c>
      <c r="H296" s="224">
        <v>327.75</v>
      </c>
      <c r="I296" s="225"/>
      <c r="J296" s="226">
        <f>ROUND(I296*H296,2)</f>
        <v>0</v>
      </c>
      <c r="K296" s="227"/>
      <c r="L296" s="45"/>
      <c r="M296" s="228" t="s">
        <v>1</v>
      </c>
      <c r="N296" s="229" t="s">
        <v>45</v>
      </c>
      <c r="O296" s="92"/>
      <c r="P296" s="230">
        <f>O296*H296</f>
        <v>0</v>
      </c>
      <c r="Q296" s="230">
        <v>0.1231</v>
      </c>
      <c r="R296" s="230">
        <f>Q296*H296</f>
        <v>40.346024999999997</v>
      </c>
      <c r="S296" s="230">
        <v>0</v>
      </c>
      <c r="T296" s="231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2" t="s">
        <v>95</v>
      </c>
      <c r="AT296" s="232" t="s">
        <v>148</v>
      </c>
      <c r="AU296" s="232" t="s">
        <v>89</v>
      </c>
      <c r="AY296" s="18" t="s">
        <v>146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85</v>
      </c>
      <c r="BK296" s="233">
        <f>ROUND(I296*H296,2)</f>
        <v>0</v>
      </c>
      <c r="BL296" s="18" t="s">
        <v>95</v>
      </c>
      <c r="BM296" s="232" t="s">
        <v>275</v>
      </c>
    </row>
    <row r="297" s="13" customFormat="1">
      <c r="A297" s="13"/>
      <c r="B297" s="234"/>
      <c r="C297" s="235"/>
      <c r="D297" s="236" t="s">
        <v>153</v>
      </c>
      <c r="E297" s="237" t="s">
        <v>1</v>
      </c>
      <c r="F297" s="238" t="s">
        <v>276</v>
      </c>
      <c r="G297" s="235"/>
      <c r="H297" s="237" t="s">
        <v>1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153</v>
      </c>
      <c r="AU297" s="244" t="s">
        <v>89</v>
      </c>
      <c r="AV297" s="13" t="s">
        <v>85</v>
      </c>
      <c r="AW297" s="13" t="s">
        <v>34</v>
      </c>
      <c r="AX297" s="13" t="s">
        <v>80</v>
      </c>
      <c r="AY297" s="244" t="s">
        <v>146</v>
      </c>
    </row>
    <row r="298" s="13" customFormat="1">
      <c r="A298" s="13"/>
      <c r="B298" s="234"/>
      <c r="C298" s="235"/>
      <c r="D298" s="236" t="s">
        <v>153</v>
      </c>
      <c r="E298" s="237" t="s">
        <v>1</v>
      </c>
      <c r="F298" s="238" t="s">
        <v>154</v>
      </c>
      <c r="G298" s="235"/>
      <c r="H298" s="237" t="s">
        <v>1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153</v>
      </c>
      <c r="AU298" s="244" t="s">
        <v>89</v>
      </c>
      <c r="AV298" s="13" t="s">
        <v>85</v>
      </c>
      <c r="AW298" s="13" t="s">
        <v>34</v>
      </c>
      <c r="AX298" s="13" t="s">
        <v>80</v>
      </c>
      <c r="AY298" s="244" t="s">
        <v>146</v>
      </c>
    </row>
    <row r="299" s="14" customFormat="1">
      <c r="A299" s="14"/>
      <c r="B299" s="245"/>
      <c r="C299" s="246"/>
      <c r="D299" s="236" t="s">
        <v>153</v>
      </c>
      <c r="E299" s="247" t="s">
        <v>1</v>
      </c>
      <c r="F299" s="248" t="s">
        <v>174</v>
      </c>
      <c r="G299" s="246"/>
      <c r="H299" s="249">
        <v>14.449999999999999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153</v>
      </c>
      <c r="AU299" s="255" t="s">
        <v>89</v>
      </c>
      <c r="AV299" s="14" t="s">
        <v>89</v>
      </c>
      <c r="AW299" s="14" t="s">
        <v>34</v>
      </c>
      <c r="AX299" s="14" t="s">
        <v>80</v>
      </c>
      <c r="AY299" s="255" t="s">
        <v>146</v>
      </c>
    </row>
    <row r="300" s="14" customFormat="1">
      <c r="A300" s="14"/>
      <c r="B300" s="245"/>
      <c r="C300" s="246"/>
      <c r="D300" s="236" t="s">
        <v>153</v>
      </c>
      <c r="E300" s="247" t="s">
        <v>1</v>
      </c>
      <c r="F300" s="248" t="s">
        <v>175</v>
      </c>
      <c r="G300" s="246"/>
      <c r="H300" s="249">
        <v>51.049999999999997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153</v>
      </c>
      <c r="AU300" s="255" t="s">
        <v>89</v>
      </c>
      <c r="AV300" s="14" t="s">
        <v>89</v>
      </c>
      <c r="AW300" s="14" t="s">
        <v>34</v>
      </c>
      <c r="AX300" s="14" t="s">
        <v>80</v>
      </c>
      <c r="AY300" s="255" t="s">
        <v>146</v>
      </c>
    </row>
    <row r="301" s="14" customFormat="1">
      <c r="A301" s="14"/>
      <c r="B301" s="245"/>
      <c r="C301" s="246"/>
      <c r="D301" s="236" t="s">
        <v>153</v>
      </c>
      <c r="E301" s="247" t="s">
        <v>1</v>
      </c>
      <c r="F301" s="248" t="s">
        <v>176</v>
      </c>
      <c r="G301" s="246"/>
      <c r="H301" s="249">
        <v>1.97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153</v>
      </c>
      <c r="AU301" s="255" t="s">
        <v>89</v>
      </c>
      <c r="AV301" s="14" t="s">
        <v>89</v>
      </c>
      <c r="AW301" s="14" t="s">
        <v>34</v>
      </c>
      <c r="AX301" s="14" t="s">
        <v>80</v>
      </c>
      <c r="AY301" s="255" t="s">
        <v>146</v>
      </c>
    </row>
    <row r="302" s="14" customFormat="1">
      <c r="A302" s="14"/>
      <c r="B302" s="245"/>
      <c r="C302" s="246"/>
      <c r="D302" s="236" t="s">
        <v>153</v>
      </c>
      <c r="E302" s="247" t="s">
        <v>1</v>
      </c>
      <c r="F302" s="248" t="s">
        <v>177</v>
      </c>
      <c r="G302" s="246"/>
      <c r="H302" s="249">
        <v>3.0699999999999998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153</v>
      </c>
      <c r="AU302" s="255" t="s">
        <v>89</v>
      </c>
      <c r="AV302" s="14" t="s">
        <v>89</v>
      </c>
      <c r="AW302" s="14" t="s">
        <v>34</v>
      </c>
      <c r="AX302" s="14" t="s">
        <v>80</v>
      </c>
      <c r="AY302" s="255" t="s">
        <v>146</v>
      </c>
    </row>
    <row r="303" s="14" customFormat="1">
      <c r="A303" s="14"/>
      <c r="B303" s="245"/>
      <c r="C303" s="246"/>
      <c r="D303" s="236" t="s">
        <v>153</v>
      </c>
      <c r="E303" s="247" t="s">
        <v>1</v>
      </c>
      <c r="F303" s="248" t="s">
        <v>178</v>
      </c>
      <c r="G303" s="246"/>
      <c r="H303" s="249">
        <v>23.800000000000001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153</v>
      </c>
      <c r="AU303" s="255" t="s">
        <v>89</v>
      </c>
      <c r="AV303" s="14" t="s">
        <v>89</v>
      </c>
      <c r="AW303" s="14" t="s">
        <v>34</v>
      </c>
      <c r="AX303" s="14" t="s">
        <v>80</v>
      </c>
      <c r="AY303" s="255" t="s">
        <v>146</v>
      </c>
    </row>
    <row r="304" s="14" customFormat="1">
      <c r="A304" s="14"/>
      <c r="B304" s="245"/>
      <c r="C304" s="246"/>
      <c r="D304" s="236" t="s">
        <v>153</v>
      </c>
      <c r="E304" s="247" t="s">
        <v>1</v>
      </c>
      <c r="F304" s="248" t="s">
        <v>179</v>
      </c>
      <c r="G304" s="246"/>
      <c r="H304" s="249">
        <v>8.3499999999999996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153</v>
      </c>
      <c r="AU304" s="255" t="s">
        <v>89</v>
      </c>
      <c r="AV304" s="14" t="s">
        <v>89</v>
      </c>
      <c r="AW304" s="14" t="s">
        <v>34</v>
      </c>
      <c r="AX304" s="14" t="s">
        <v>80</v>
      </c>
      <c r="AY304" s="255" t="s">
        <v>146</v>
      </c>
    </row>
    <row r="305" s="14" customFormat="1">
      <c r="A305" s="14"/>
      <c r="B305" s="245"/>
      <c r="C305" s="246"/>
      <c r="D305" s="236" t="s">
        <v>153</v>
      </c>
      <c r="E305" s="247" t="s">
        <v>1</v>
      </c>
      <c r="F305" s="248" t="s">
        <v>180</v>
      </c>
      <c r="G305" s="246"/>
      <c r="H305" s="249">
        <v>61.57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153</v>
      </c>
      <c r="AU305" s="255" t="s">
        <v>89</v>
      </c>
      <c r="AV305" s="14" t="s">
        <v>89</v>
      </c>
      <c r="AW305" s="14" t="s">
        <v>34</v>
      </c>
      <c r="AX305" s="14" t="s">
        <v>80</v>
      </c>
      <c r="AY305" s="255" t="s">
        <v>146</v>
      </c>
    </row>
    <row r="306" s="14" customFormat="1">
      <c r="A306" s="14"/>
      <c r="B306" s="245"/>
      <c r="C306" s="246"/>
      <c r="D306" s="236" t="s">
        <v>153</v>
      </c>
      <c r="E306" s="247" t="s">
        <v>1</v>
      </c>
      <c r="F306" s="248" t="s">
        <v>181</v>
      </c>
      <c r="G306" s="246"/>
      <c r="H306" s="249">
        <v>4.9500000000000002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153</v>
      </c>
      <c r="AU306" s="255" t="s">
        <v>89</v>
      </c>
      <c r="AV306" s="14" t="s">
        <v>89</v>
      </c>
      <c r="AW306" s="14" t="s">
        <v>34</v>
      </c>
      <c r="AX306" s="14" t="s">
        <v>80</v>
      </c>
      <c r="AY306" s="255" t="s">
        <v>146</v>
      </c>
    </row>
    <row r="307" s="14" customFormat="1">
      <c r="A307" s="14"/>
      <c r="B307" s="245"/>
      <c r="C307" s="246"/>
      <c r="D307" s="236" t="s">
        <v>153</v>
      </c>
      <c r="E307" s="247" t="s">
        <v>1</v>
      </c>
      <c r="F307" s="248" t="s">
        <v>182</v>
      </c>
      <c r="G307" s="246"/>
      <c r="H307" s="249">
        <v>4.0300000000000002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153</v>
      </c>
      <c r="AU307" s="255" t="s">
        <v>89</v>
      </c>
      <c r="AV307" s="14" t="s">
        <v>89</v>
      </c>
      <c r="AW307" s="14" t="s">
        <v>34</v>
      </c>
      <c r="AX307" s="14" t="s">
        <v>80</v>
      </c>
      <c r="AY307" s="255" t="s">
        <v>146</v>
      </c>
    </row>
    <row r="308" s="14" customFormat="1">
      <c r="A308" s="14"/>
      <c r="B308" s="245"/>
      <c r="C308" s="246"/>
      <c r="D308" s="236" t="s">
        <v>153</v>
      </c>
      <c r="E308" s="247" t="s">
        <v>1</v>
      </c>
      <c r="F308" s="248" t="s">
        <v>183</v>
      </c>
      <c r="G308" s="246"/>
      <c r="H308" s="249">
        <v>6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153</v>
      </c>
      <c r="AU308" s="255" t="s">
        <v>89</v>
      </c>
      <c r="AV308" s="14" t="s">
        <v>89</v>
      </c>
      <c r="AW308" s="14" t="s">
        <v>34</v>
      </c>
      <c r="AX308" s="14" t="s">
        <v>80</v>
      </c>
      <c r="AY308" s="255" t="s">
        <v>146</v>
      </c>
    </row>
    <row r="309" s="14" customFormat="1">
      <c r="A309" s="14"/>
      <c r="B309" s="245"/>
      <c r="C309" s="246"/>
      <c r="D309" s="236" t="s">
        <v>153</v>
      </c>
      <c r="E309" s="247" t="s">
        <v>1</v>
      </c>
      <c r="F309" s="248" t="s">
        <v>184</v>
      </c>
      <c r="G309" s="246"/>
      <c r="H309" s="249">
        <v>2.3799999999999999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153</v>
      </c>
      <c r="AU309" s="255" t="s">
        <v>89</v>
      </c>
      <c r="AV309" s="14" t="s">
        <v>89</v>
      </c>
      <c r="AW309" s="14" t="s">
        <v>34</v>
      </c>
      <c r="AX309" s="14" t="s">
        <v>80</v>
      </c>
      <c r="AY309" s="255" t="s">
        <v>146</v>
      </c>
    </row>
    <row r="310" s="14" customFormat="1">
      <c r="A310" s="14"/>
      <c r="B310" s="245"/>
      <c r="C310" s="246"/>
      <c r="D310" s="236" t="s">
        <v>153</v>
      </c>
      <c r="E310" s="247" t="s">
        <v>1</v>
      </c>
      <c r="F310" s="248" t="s">
        <v>185</v>
      </c>
      <c r="G310" s="246"/>
      <c r="H310" s="249">
        <v>3.5800000000000001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153</v>
      </c>
      <c r="AU310" s="255" t="s">
        <v>89</v>
      </c>
      <c r="AV310" s="14" t="s">
        <v>89</v>
      </c>
      <c r="AW310" s="14" t="s">
        <v>34</v>
      </c>
      <c r="AX310" s="14" t="s">
        <v>80</v>
      </c>
      <c r="AY310" s="255" t="s">
        <v>146</v>
      </c>
    </row>
    <row r="311" s="14" customFormat="1">
      <c r="A311" s="14"/>
      <c r="B311" s="245"/>
      <c r="C311" s="246"/>
      <c r="D311" s="236" t="s">
        <v>153</v>
      </c>
      <c r="E311" s="247" t="s">
        <v>1</v>
      </c>
      <c r="F311" s="248" t="s">
        <v>186</v>
      </c>
      <c r="G311" s="246"/>
      <c r="H311" s="249">
        <v>3.8399999999999999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153</v>
      </c>
      <c r="AU311" s="255" t="s">
        <v>89</v>
      </c>
      <c r="AV311" s="14" t="s">
        <v>89</v>
      </c>
      <c r="AW311" s="14" t="s">
        <v>34</v>
      </c>
      <c r="AX311" s="14" t="s">
        <v>80</v>
      </c>
      <c r="AY311" s="255" t="s">
        <v>146</v>
      </c>
    </row>
    <row r="312" s="14" customFormat="1">
      <c r="A312" s="14"/>
      <c r="B312" s="245"/>
      <c r="C312" s="246"/>
      <c r="D312" s="236" t="s">
        <v>153</v>
      </c>
      <c r="E312" s="247" t="s">
        <v>1</v>
      </c>
      <c r="F312" s="248" t="s">
        <v>187</v>
      </c>
      <c r="G312" s="246"/>
      <c r="H312" s="249">
        <v>3.23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153</v>
      </c>
      <c r="AU312" s="255" t="s">
        <v>89</v>
      </c>
      <c r="AV312" s="14" t="s">
        <v>89</v>
      </c>
      <c r="AW312" s="14" t="s">
        <v>34</v>
      </c>
      <c r="AX312" s="14" t="s">
        <v>80</v>
      </c>
      <c r="AY312" s="255" t="s">
        <v>146</v>
      </c>
    </row>
    <row r="313" s="14" customFormat="1">
      <c r="A313" s="14"/>
      <c r="B313" s="245"/>
      <c r="C313" s="246"/>
      <c r="D313" s="236" t="s">
        <v>153</v>
      </c>
      <c r="E313" s="247" t="s">
        <v>1</v>
      </c>
      <c r="F313" s="248" t="s">
        <v>188</v>
      </c>
      <c r="G313" s="246"/>
      <c r="H313" s="249">
        <v>2.3700000000000001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153</v>
      </c>
      <c r="AU313" s="255" t="s">
        <v>89</v>
      </c>
      <c r="AV313" s="14" t="s">
        <v>89</v>
      </c>
      <c r="AW313" s="14" t="s">
        <v>34</v>
      </c>
      <c r="AX313" s="14" t="s">
        <v>80</v>
      </c>
      <c r="AY313" s="255" t="s">
        <v>146</v>
      </c>
    </row>
    <row r="314" s="14" customFormat="1">
      <c r="A314" s="14"/>
      <c r="B314" s="245"/>
      <c r="C314" s="246"/>
      <c r="D314" s="236" t="s">
        <v>153</v>
      </c>
      <c r="E314" s="247" t="s">
        <v>1</v>
      </c>
      <c r="F314" s="248" t="s">
        <v>189</v>
      </c>
      <c r="G314" s="246"/>
      <c r="H314" s="249">
        <v>2.9300000000000002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153</v>
      </c>
      <c r="AU314" s="255" t="s">
        <v>89</v>
      </c>
      <c r="AV314" s="14" t="s">
        <v>89</v>
      </c>
      <c r="AW314" s="14" t="s">
        <v>34</v>
      </c>
      <c r="AX314" s="14" t="s">
        <v>80</v>
      </c>
      <c r="AY314" s="255" t="s">
        <v>146</v>
      </c>
    </row>
    <row r="315" s="14" customFormat="1">
      <c r="A315" s="14"/>
      <c r="B315" s="245"/>
      <c r="C315" s="246"/>
      <c r="D315" s="236" t="s">
        <v>153</v>
      </c>
      <c r="E315" s="247" t="s">
        <v>1</v>
      </c>
      <c r="F315" s="248" t="s">
        <v>190</v>
      </c>
      <c r="G315" s="246"/>
      <c r="H315" s="249">
        <v>3.3100000000000001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153</v>
      </c>
      <c r="AU315" s="255" t="s">
        <v>89</v>
      </c>
      <c r="AV315" s="14" t="s">
        <v>89</v>
      </c>
      <c r="AW315" s="14" t="s">
        <v>34</v>
      </c>
      <c r="AX315" s="14" t="s">
        <v>80</v>
      </c>
      <c r="AY315" s="255" t="s">
        <v>146</v>
      </c>
    </row>
    <row r="316" s="16" customFormat="1">
      <c r="A316" s="16"/>
      <c r="B316" s="267"/>
      <c r="C316" s="268"/>
      <c r="D316" s="236" t="s">
        <v>153</v>
      </c>
      <c r="E316" s="269" t="s">
        <v>1</v>
      </c>
      <c r="F316" s="270" t="s">
        <v>163</v>
      </c>
      <c r="G316" s="268"/>
      <c r="H316" s="271">
        <v>200.88</v>
      </c>
      <c r="I316" s="272"/>
      <c r="J316" s="268"/>
      <c r="K316" s="268"/>
      <c r="L316" s="273"/>
      <c r="M316" s="274"/>
      <c r="N316" s="275"/>
      <c r="O316" s="275"/>
      <c r="P316" s="275"/>
      <c r="Q316" s="275"/>
      <c r="R316" s="275"/>
      <c r="S316" s="275"/>
      <c r="T316" s="27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77" t="s">
        <v>153</v>
      </c>
      <c r="AU316" s="277" t="s">
        <v>89</v>
      </c>
      <c r="AV316" s="16" t="s">
        <v>92</v>
      </c>
      <c r="AW316" s="16" t="s">
        <v>34</v>
      </c>
      <c r="AX316" s="16" t="s">
        <v>80</v>
      </c>
      <c r="AY316" s="277" t="s">
        <v>146</v>
      </c>
    </row>
    <row r="317" s="13" customFormat="1">
      <c r="A317" s="13"/>
      <c r="B317" s="234"/>
      <c r="C317" s="235"/>
      <c r="D317" s="236" t="s">
        <v>153</v>
      </c>
      <c r="E317" s="237" t="s">
        <v>1</v>
      </c>
      <c r="F317" s="238" t="s">
        <v>191</v>
      </c>
      <c r="G317" s="235"/>
      <c r="H317" s="237" t="s">
        <v>1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153</v>
      </c>
      <c r="AU317" s="244" t="s">
        <v>89</v>
      </c>
      <c r="AV317" s="13" t="s">
        <v>85</v>
      </c>
      <c r="AW317" s="13" t="s">
        <v>34</v>
      </c>
      <c r="AX317" s="13" t="s">
        <v>80</v>
      </c>
      <c r="AY317" s="244" t="s">
        <v>146</v>
      </c>
    </row>
    <row r="318" s="14" customFormat="1">
      <c r="A318" s="14"/>
      <c r="B318" s="245"/>
      <c r="C318" s="246"/>
      <c r="D318" s="236" t="s">
        <v>153</v>
      </c>
      <c r="E318" s="247" t="s">
        <v>1</v>
      </c>
      <c r="F318" s="248" t="s">
        <v>192</v>
      </c>
      <c r="G318" s="246"/>
      <c r="H318" s="249">
        <v>12.6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153</v>
      </c>
      <c r="AU318" s="255" t="s">
        <v>89</v>
      </c>
      <c r="AV318" s="14" t="s">
        <v>89</v>
      </c>
      <c r="AW318" s="14" t="s">
        <v>34</v>
      </c>
      <c r="AX318" s="14" t="s">
        <v>80</v>
      </c>
      <c r="AY318" s="255" t="s">
        <v>146</v>
      </c>
    </row>
    <row r="319" s="14" customFormat="1">
      <c r="A319" s="14"/>
      <c r="B319" s="245"/>
      <c r="C319" s="246"/>
      <c r="D319" s="236" t="s">
        <v>153</v>
      </c>
      <c r="E319" s="247" t="s">
        <v>1</v>
      </c>
      <c r="F319" s="248" t="s">
        <v>193</v>
      </c>
      <c r="G319" s="246"/>
      <c r="H319" s="249">
        <v>1.79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153</v>
      </c>
      <c r="AU319" s="255" t="s">
        <v>89</v>
      </c>
      <c r="AV319" s="14" t="s">
        <v>89</v>
      </c>
      <c r="AW319" s="14" t="s">
        <v>34</v>
      </c>
      <c r="AX319" s="14" t="s">
        <v>80</v>
      </c>
      <c r="AY319" s="255" t="s">
        <v>146</v>
      </c>
    </row>
    <row r="320" s="16" customFormat="1">
      <c r="A320" s="16"/>
      <c r="B320" s="267"/>
      <c r="C320" s="268"/>
      <c r="D320" s="236" t="s">
        <v>153</v>
      </c>
      <c r="E320" s="269" t="s">
        <v>1</v>
      </c>
      <c r="F320" s="270" t="s">
        <v>163</v>
      </c>
      <c r="G320" s="268"/>
      <c r="H320" s="271">
        <v>14.390000000000001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153</v>
      </c>
      <c r="AU320" s="277" t="s">
        <v>89</v>
      </c>
      <c r="AV320" s="16" t="s">
        <v>92</v>
      </c>
      <c r="AW320" s="16" t="s">
        <v>34</v>
      </c>
      <c r="AX320" s="16" t="s">
        <v>80</v>
      </c>
      <c r="AY320" s="277" t="s">
        <v>146</v>
      </c>
    </row>
    <row r="321" s="13" customFormat="1">
      <c r="A321" s="13"/>
      <c r="B321" s="234"/>
      <c r="C321" s="235"/>
      <c r="D321" s="236" t="s">
        <v>153</v>
      </c>
      <c r="E321" s="237" t="s">
        <v>1</v>
      </c>
      <c r="F321" s="238" t="s">
        <v>194</v>
      </c>
      <c r="G321" s="235"/>
      <c r="H321" s="237" t="s">
        <v>1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153</v>
      </c>
      <c r="AU321" s="244" t="s">
        <v>89</v>
      </c>
      <c r="AV321" s="13" t="s">
        <v>85</v>
      </c>
      <c r="AW321" s="13" t="s">
        <v>34</v>
      </c>
      <c r="AX321" s="13" t="s">
        <v>80</v>
      </c>
      <c r="AY321" s="244" t="s">
        <v>146</v>
      </c>
    </row>
    <row r="322" s="14" customFormat="1">
      <c r="A322" s="14"/>
      <c r="B322" s="245"/>
      <c r="C322" s="246"/>
      <c r="D322" s="236" t="s">
        <v>153</v>
      </c>
      <c r="E322" s="247" t="s">
        <v>1</v>
      </c>
      <c r="F322" s="248" t="s">
        <v>195</v>
      </c>
      <c r="G322" s="246"/>
      <c r="H322" s="249">
        <v>30.059999999999999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153</v>
      </c>
      <c r="AU322" s="255" t="s">
        <v>89</v>
      </c>
      <c r="AV322" s="14" t="s">
        <v>89</v>
      </c>
      <c r="AW322" s="14" t="s">
        <v>34</v>
      </c>
      <c r="AX322" s="14" t="s">
        <v>80</v>
      </c>
      <c r="AY322" s="255" t="s">
        <v>146</v>
      </c>
    </row>
    <row r="323" s="14" customFormat="1">
      <c r="A323" s="14"/>
      <c r="B323" s="245"/>
      <c r="C323" s="246"/>
      <c r="D323" s="236" t="s">
        <v>153</v>
      </c>
      <c r="E323" s="247" t="s">
        <v>1</v>
      </c>
      <c r="F323" s="248" t="s">
        <v>196</v>
      </c>
      <c r="G323" s="246"/>
      <c r="H323" s="249">
        <v>7.5800000000000001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153</v>
      </c>
      <c r="AU323" s="255" t="s">
        <v>89</v>
      </c>
      <c r="AV323" s="14" t="s">
        <v>89</v>
      </c>
      <c r="AW323" s="14" t="s">
        <v>34</v>
      </c>
      <c r="AX323" s="14" t="s">
        <v>80</v>
      </c>
      <c r="AY323" s="255" t="s">
        <v>146</v>
      </c>
    </row>
    <row r="324" s="16" customFormat="1">
      <c r="A324" s="16"/>
      <c r="B324" s="267"/>
      <c r="C324" s="268"/>
      <c r="D324" s="236" t="s">
        <v>153</v>
      </c>
      <c r="E324" s="269" t="s">
        <v>1</v>
      </c>
      <c r="F324" s="270" t="s">
        <v>163</v>
      </c>
      <c r="G324" s="268"/>
      <c r="H324" s="271">
        <v>37.640000000000001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7" t="s">
        <v>153</v>
      </c>
      <c r="AU324" s="277" t="s">
        <v>89</v>
      </c>
      <c r="AV324" s="16" t="s">
        <v>92</v>
      </c>
      <c r="AW324" s="16" t="s">
        <v>34</v>
      </c>
      <c r="AX324" s="16" t="s">
        <v>80</v>
      </c>
      <c r="AY324" s="277" t="s">
        <v>146</v>
      </c>
    </row>
    <row r="325" s="13" customFormat="1">
      <c r="A325" s="13"/>
      <c r="B325" s="234"/>
      <c r="C325" s="235"/>
      <c r="D325" s="236" t="s">
        <v>153</v>
      </c>
      <c r="E325" s="237" t="s">
        <v>1</v>
      </c>
      <c r="F325" s="238" t="s">
        <v>197</v>
      </c>
      <c r="G325" s="235"/>
      <c r="H325" s="237" t="s">
        <v>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153</v>
      </c>
      <c r="AU325" s="244" t="s">
        <v>89</v>
      </c>
      <c r="AV325" s="13" t="s">
        <v>85</v>
      </c>
      <c r="AW325" s="13" t="s">
        <v>34</v>
      </c>
      <c r="AX325" s="13" t="s">
        <v>80</v>
      </c>
      <c r="AY325" s="244" t="s">
        <v>146</v>
      </c>
    </row>
    <row r="326" s="14" customFormat="1">
      <c r="A326" s="14"/>
      <c r="B326" s="245"/>
      <c r="C326" s="246"/>
      <c r="D326" s="236" t="s">
        <v>153</v>
      </c>
      <c r="E326" s="247" t="s">
        <v>1</v>
      </c>
      <c r="F326" s="248" t="s">
        <v>198</v>
      </c>
      <c r="G326" s="246"/>
      <c r="H326" s="249">
        <v>38.829999999999998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153</v>
      </c>
      <c r="AU326" s="255" t="s">
        <v>89</v>
      </c>
      <c r="AV326" s="14" t="s">
        <v>89</v>
      </c>
      <c r="AW326" s="14" t="s">
        <v>34</v>
      </c>
      <c r="AX326" s="14" t="s">
        <v>80</v>
      </c>
      <c r="AY326" s="255" t="s">
        <v>146</v>
      </c>
    </row>
    <row r="327" s="16" customFormat="1">
      <c r="A327" s="16"/>
      <c r="B327" s="267"/>
      <c r="C327" s="268"/>
      <c r="D327" s="236" t="s">
        <v>153</v>
      </c>
      <c r="E327" s="269" t="s">
        <v>1</v>
      </c>
      <c r="F327" s="270" t="s">
        <v>163</v>
      </c>
      <c r="G327" s="268"/>
      <c r="H327" s="271">
        <v>38.829999999999998</v>
      </c>
      <c r="I327" s="272"/>
      <c r="J327" s="268"/>
      <c r="K327" s="268"/>
      <c r="L327" s="273"/>
      <c r="M327" s="274"/>
      <c r="N327" s="275"/>
      <c r="O327" s="275"/>
      <c r="P327" s="275"/>
      <c r="Q327" s="275"/>
      <c r="R327" s="275"/>
      <c r="S327" s="275"/>
      <c r="T327" s="27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7" t="s">
        <v>153</v>
      </c>
      <c r="AU327" s="277" t="s">
        <v>89</v>
      </c>
      <c r="AV327" s="16" t="s">
        <v>92</v>
      </c>
      <c r="AW327" s="16" t="s">
        <v>34</v>
      </c>
      <c r="AX327" s="16" t="s">
        <v>80</v>
      </c>
      <c r="AY327" s="277" t="s">
        <v>146</v>
      </c>
    </row>
    <row r="328" s="13" customFormat="1">
      <c r="A328" s="13"/>
      <c r="B328" s="234"/>
      <c r="C328" s="235"/>
      <c r="D328" s="236" t="s">
        <v>153</v>
      </c>
      <c r="E328" s="237" t="s">
        <v>1</v>
      </c>
      <c r="F328" s="238" t="s">
        <v>156</v>
      </c>
      <c r="G328" s="235"/>
      <c r="H328" s="237" t="s">
        <v>1</v>
      </c>
      <c r="I328" s="239"/>
      <c r="J328" s="235"/>
      <c r="K328" s="235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153</v>
      </c>
      <c r="AU328" s="244" t="s">
        <v>89</v>
      </c>
      <c r="AV328" s="13" t="s">
        <v>85</v>
      </c>
      <c r="AW328" s="13" t="s">
        <v>34</v>
      </c>
      <c r="AX328" s="13" t="s">
        <v>80</v>
      </c>
      <c r="AY328" s="244" t="s">
        <v>146</v>
      </c>
    </row>
    <row r="329" s="14" customFormat="1">
      <c r="A329" s="14"/>
      <c r="B329" s="245"/>
      <c r="C329" s="246"/>
      <c r="D329" s="236" t="s">
        <v>153</v>
      </c>
      <c r="E329" s="247" t="s">
        <v>1</v>
      </c>
      <c r="F329" s="248" t="s">
        <v>199</v>
      </c>
      <c r="G329" s="246"/>
      <c r="H329" s="249">
        <v>20.390000000000001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153</v>
      </c>
      <c r="AU329" s="255" t="s">
        <v>89</v>
      </c>
      <c r="AV329" s="14" t="s">
        <v>89</v>
      </c>
      <c r="AW329" s="14" t="s">
        <v>34</v>
      </c>
      <c r="AX329" s="14" t="s">
        <v>80</v>
      </c>
      <c r="AY329" s="255" t="s">
        <v>146</v>
      </c>
    </row>
    <row r="330" s="16" customFormat="1">
      <c r="A330" s="16"/>
      <c r="B330" s="267"/>
      <c r="C330" s="268"/>
      <c r="D330" s="236" t="s">
        <v>153</v>
      </c>
      <c r="E330" s="269" t="s">
        <v>1</v>
      </c>
      <c r="F330" s="270" t="s">
        <v>163</v>
      </c>
      <c r="G330" s="268"/>
      <c r="H330" s="271">
        <v>20.390000000000001</v>
      </c>
      <c r="I330" s="272"/>
      <c r="J330" s="268"/>
      <c r="K330" s="268"/>
      <c r="L330" s="273"/>
      <c r="M330" s="274"/>
      <c r="N330" s="275"/>
      <c r="O330" s="275"/>
      <c r="P330" s="275"/>
      <c r="Q330" s="275"/>
      <c r="R330" s="275"/>
      <c r="S330" s="275"/>
      <c r="T330" s="27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7" t="s">
        <v>153</v>
      </c>
      <c r="AU330" s="277" t="s">
        <v>89</v>
      </c>
      <c r="AV330" s="16" t="s">
        <v>92</v>
      </c>
      <c r="AW330" s="16" t="s">
        <v>34</v>
      </c>
      <c r="AX330" s="16" t="s">
        <v>80</v>
      </c>
      <c r="AY330" s="277" t="s">
        <v>146</v>
      </c>
    </row>
    <row r="331" s="13" customFormat="1">
      <c r="A331" s="13"/>
      <c r="B331" s="234"/>
      <c r="C331" s="235"/>
      <c r="D331" s="236" t="s">
        <v>153</v>
      </c>
      <c r="E331" s="237" t="s">
        <v>1</v>
      </c>
      <c r="F331" s="238" t="s">
        <v>200</v>
      </c>
      <c r="G331" s="235"/>
      <c r="H331" s="237" t="s">
        <v>1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153</v>
      </c>
      <c r="AU331" s="244" t="s">
        <v>89</v>
      </c>
      <c r="AV331" s="13" t="s">
        <v>85</v>
      </c>
      <c r="AW331" s="13" t="s">
        <v>34</v>
      </c>
      <c r="AX331" s="13" t="s">
        <v>80</v>
      </c>
      <c r="AY331" s="244" t="s">
        <v>146</v>
      </c>
    </row>
    <row r="332" s="14" customFormat="1">
      <c r="A332" s="14"/>
      <c r="B332" s="245"/>
      <c r="C332" s="246"/>
      <c r="D332" s="236" t="s">
        <v>153</v>
      </c>
      <c r="E332" s="247" t="s">
        <v>1</v>
      </c>
      <c r="F332" s="248" t="s">
        <v>201</v>
      </c>
      <c r="G332" s="246"/>
      <c r="H332" s="249">
        <v>2.3799999999999999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153</v>
      </c>
      <c r="AU332" s="255" t="s">
        <v>89</v>
      </c>
      <c r="AV332" s="14" t="s">
        <v>89</v>
      </c>
      <c r="AW332" s="14" t="s">
        <v>34</v>
      </c>
      <c r="AX332" s="14" t="s">
        <v>80</v>
      </c>
      <c r="AY332" s="255" t="s">
        <v>146</v>
      </c>
    </row>
    <row r="333" s="14" customFormat="1">
      <c r="A333" s="14"/>
      <c r="B333" s="245"/>
      <c r="C333" s="246"/>
      <c r="D333" s="236" t="s">
        <v>153</v>
      </c>
      <c r="E333" s="247" t="s">
        <v>1</v>
      </c>
      <c r="F333" s="248" t="s">
        <v>202</v>
      </c>
      <c r="G333" s="246"/>
      <c r="H333" s="249">
        <v>1.8500000000000001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153</v>
      </c>
      <c r="AU333" s="255" t="s">
        <v>89</v>
      </c>
      <c r="AV333" s="14" t="s">
        <v>89</v>
      </c>
      <c r="AW333" s="14" t="s">
        <v>34</v>
      </c>
      <c r="AX333" s="14" t="s">
        <v>80</v>
      </c>
      <c r="AY333" s="255" t="s">
        <v>146</v>
      </c>
    </row>
    <row r="334" s="14" customFormat="1">
      <c r="A334" s="14"/>
      <c r="B334" s="245"/>
      <c r="C334" s="246"/>
      <c r="D334" s="236" t="s">
        <v>153</v>
      </c>
      <c r="E334" s="247" t="s">
        <v>1</v>
      </c>
      <c r="F334" s="248" t="s">
        <v>203</v>
      </c>
      <c r="G334" s="246"/>
      <c r="H334" s="249">
        <v>11.390000000000001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153</v>
      </c>
      <c r="AU334" s="255" t="s">
        <v>89</v>
      </c>
      <c r="AV334" s="14" t="s">
        <v>89</v>
      </c>
      <c r="AW334" s="14" t="s">
        <v>34</v>
      </c>
      <c r="AX334" s="14" t="s">
        <v>80</v>
      </c>
      <c r="AY334" s="255" t="s">
        <v>146</v>
      </c>
    </row>
    <row r="335" s="16" customFormat="1">
      <c r="A335" s="16"/>
      <c r="B335" s="267"/>
      <c r="C335" s="268"/>
      <c r="D335" s="236" t="s">
        <v>153</v>
      </c>
      <c r="E335" s="269" t="s">
        <v>1</v>
      </c>
      <c r="F335" s="270" t="s">
        <v>163</v>
      </c>
      <c r="G335" s="268"/>
      <c r="H335" s="271">
        <v>15.620000000000001</v>
      </c>
      <c r="I335" s="272"/>
      <c r="J335" s="268"/>
      <c r="K335" s="268"/>
      <c r="L335" s="273"/>
      <c r="M335" s="274"/>
      <c r="N335" s="275"/>
      <c r="O335" s="275"/>
      <c r="P335" s="275"/>
      <c r="Q335" s="275"/>
      <c r="R335" s="275"/>
      <c r="S335" s="275"/>
      <c r="T335" s="27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77" t="s">
        <v>153</v>
      </c>
      <c r="AU335" s="277" t="s">
        <v>89</v>
      </c>
      <c r="AV335" s="16" t="s">
        <v>92</v>
      </c>
      <c r="AW335" s="16" t="s">
        <v>34</v>
      </c>
      <c r="AX335" s="16" t="s">
        <v>80</v>
      </c>
      <c r="AY335" s="277" t="s">
        <v>146</v>
      </c>
    </row>
    <row r="336" s="15" customFormat="1">
      <c r="A336" s="15"/>
      <c r="B336" s="256"/>
      <c r="C336" s="257"/>
      <c r="D336" s="236" t="s">
        <v>153</v>
      </c>
      <c r="E336" s="258" t="s">
        <v>1</v>
      </c>
      <c r="F336" s="259" t="s">
        <v>158</v>
      </c>
      <c r="G336" s="257"/>
      <c r="H336" s="260">
        <v>327.75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153</v>
      </c>
      <c r="AU336" s="266" t="s">
        <v>89</v>
      </c>
      <c r="AV336" s="15" t="s">
        <v>95</v>
      </c>
      <c r="AW336" s="15" t="s">
        <v>34</v>
      </c>
      <c r="AX336" s="15" t="s">
        <v>85</v>
      </c>
      <c r="AY336" s="266" t="s">
        <v>146</v>
      </c>
    </row>
    <row r="337" s="2" customFormat="1" ht="33" customHeight="1">
      <c r="A337" s="39"/>
      <c r="B337" s="40"/>
      <c r="C337" s="220" t="s">
        <v>277</v>
      </c>
      <c r="D337" s="220" t="s">
        <v>148</v>
      </c>
      <c r="E337" s="221" t="s">
        <v>278</v>
      </c>
      <c r="F337" s="222" t="s">
        <v>279</v>
      </c>
      <c r="G337" s="223" t="s">
        <v>166</v>
      </c>
      <c r="H337" s="224">
        <v>380.26299999999998</v>
      </c>
      <c r="I337" s="225"/>
      <c r="J337" s="226">
        <f>ROUND(I337*H337,2)</f>
        <v>0</v>
      </c>
      <c r="K337" s="227"/>
      <c r="L337" s="45"/>
      <c r="M337" s="228" t="s">
        <v>1</v>
      </c>
      <c r="N337" s="229" t="s">
        <v>45</v>
      </c>
      <c r="O337" s="92"/>
      <c r="P337" s="230">
        <f>O337*H337</f>
        <v>0</v>
      </c>
      <c r="Q337" s="230">
        <v>2.0000000000000002E-05</v>
      </c>
      <c r="R337" s="230">
        <f>Q337*H337</f>
        <v>0.00760526</v>
      </c>
      <c r="S337" s="230">
        <v>0</v>
      </c>
      <c r="T337" s="231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2" t="s">
        <v>95</v>
      </c>
      <c r="AT337" s="232" t="s">
        <v>148</v>
      </c>
      <c r="AU337" s="232" t="s">
        <v>89</v>
      </c>
      <c r="AY337" s="18" t="s">
        <v>146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8" t="s">
        <v>85</v>
      </c>
      <c r="BK337" s="233">
        <f>ROUND(I337*H337,2)</f>
        <v>0</v>
      </c>
      <c r="BL337" s="18" t="s">
        <v>95</v>
      </c>
      <c r="BM337" s="232" t="s">
        <v>280</v>
      </c>
    </row>
    <row r="338" s="13" customFormat="1">
      <c r="A338" s="13"/>
      <c r="B338" s="234"/>
      <c r="C338" s="235"/>
      <c r="D338" s="236" t="s">
        <v>153</v>
      </c>
      <c r="E338" s="237" t="s">
        <v>1</v>
      </c>
      <c r="F338" s="238" t="s">
        <v>154</v>
      </c>
      <c r="G338" s="235"/>
      <c r="H338" s="237" t="s">
        <v>1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153</v>
      </c>
      <c r="AU338" s="244" t="s">
        <v>89</v>
      </c>
      <c r="AV338" s="13" t="s">
        <v>85</v>
      </c>
      <c r="AW338" s="13" t="s">
        <v>34</v>
      </c>
      <c r="AX338" s="13" t="s">
        <v>80</v>
      </c>
      <c r="AY338" s="244" t="s">
        <v>146</v>
      </c>
    </row>
    <row r="339" s="14" customFormat="1">
      <c r="A339" s="14"/>
      <c r="B339" s="245"/>
      <c r="C339" s="246"/>
      <c r="D339" s="236" t="s">
        <v>153</v>
      </c>
      <c r="E339" s="247" t="s">
        <v>1</v>
      </c>
      <c r="F339" s="248" t="s">
        <v>174</v>
      </c>
      <c r="G339" s="246"/>
      <c r="H339" s="249">
        <v>14.449999999999999</v>
      </c>
      <c r="I339" s="250"/>
      <c r="J339" s="246"/>
      <c r="K339" s="246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153</v>
      </c>
      <c r="AU339" s="255" t="s">
        <v>89</v>
      </c>
      <c r="AV339" s="14" t="s">
        <v>89</v>
      </c>
      <c r="AW339" s="14" t="s">
        <v>34</v>
      </c>
      <c r="AX339" s="14" t="s">
        <v>80</v>
      </c>
      <c r="AY339" s="255" t="s">
        <v>146</v>
      </c>
    </row>
    <row r="340" s="14" customFormat="1">
      <c r="A340" s="14"/>
      <c r="B340" s="245"/>
      <c r="C340" s="246"/>
      <c r="D340" s="236" t="s">
        <v>153</v>
      </c>
      <c r="E340" s="247" t="s">
        <v>1</v>
      </c>
      <c r="F340" s="248" t="s">
        <v>281</v>
      </c>
      <c r="G340" s="246"/>
      <c r="H340" s="249">
        <v>50.744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153</v>
      </c>
      <c r="AU340" s="255" t="s">
        <v>89</v>
      </c>
      <c r="AV340" s="14" t="s">
        <v>89</v>
      </c>
      <c r="AW340" s="14" t="s">
        <v>34</v>
      </c>
      <c r="AX340" s="14" t="s">
        <v>80</v>
      </c>
      <c r="AY340" s="255" t="s">
        <v>146</v>
      </c>
    </row>
    <row r="341" s="14" customFormat="1">
      <c r="A341" s="14"/>
      <c r="B341" s="245"/>
      <c r="C341" s="246"/>
      <c r="D341" s="236" t="s">
        <v>153</v>
      </c>
      <c r="E341" s="247" t="s">
        <v>1</v>
      </c>
      <c r="F341" s="248" t="s">
        <v>282</v>
      </c>
      <c r="G341" s="246"/>
      <c r="H341" s="249">
        <v>6.1479999999999997</v>
      </c>
      <c r="I341" s="250"/>
      <c r="J341" s="246"/>
      <c r="K341" s="246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153</v>
      </c>
      <c r="AU341" s="255" t="s">
        <v>89</v>
      </c>
      <c r="AV341" s="14" t="s">
        <v>89</v>
      </c>
      <c r="AW341" s="14" t="s">
        <v>34</v>
      </c>
      <c r="AX341" s="14" t="s">
        <v>80</v>
      </c>
      <c r="AY341" s="255" t="s">
        <v>146</v>
      </c>
    </row>
    <row r="342" s="14" customFormat="1">
      <c r="A342" s="14"/>
      <c r="B342" s="245"/>
      <c r="C342" s="246"/>
      <c r="D342" s="236" t="s">
        <v>153</v>
      </c>
      <c r="E342" s="247" t="s">
        <v>1</v>
      </c>
      <c r="F342" s="248" t="s">
        <v>283</v>
      </c>
      <c r="G342" s="246"/>
      <c r="H342" s="249">
        <v>0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153</v>
      </c>
      <c r="AU342" s="255" t="s">
        <v>89</v>
      </c>
      <c r="AV342" s="14" t="s">
        <v>89</v>
      </c>
      <c r="AW342" s="14" t="s">
        <v>34</v>
      </c>
      <c r="AX342" s="14" t="s">
        <v>80</v>
      </c>
      <c r="AY342" s="255" t="s">
        <v>146</v>
      </c>
    </row>
    <row r="343" s="14" customFormat="1">
      <c r="A343" s="14"/>
      <c r="B343" s="245"/>
      <c r="C343" s="246"/>
      <c r="D343" s="236" t="s">
        <v>153</v>
      </c>
      <c r="E343" s="247" t="s">
        <v>1</v>
      </c>
      <c r="F343" s="248" t="s">
        <v>284</v>
      </c>
      <c r="G343" s="246"/>
      <c r="H343" s="249">
        <v>21.199999999999999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153</v>
      </c>
      <c r="AU343" s="255" t="s">
        <v>89</v>
      </c>
      <c r="AV343" s="14" t="s">
        <v>89</v>
      </c>
      <c r="AW343" s="14" t="s">
        <v>34</v>
      </c>
      <c r="AX343" s="14" t="s">
        <v>80</v>
      </c>
      <c r="AY343" s="255" t="s">
        <v>146</v>
      </c>
    </row>
    <row r="344" s="14" customFormat="1">
      <c r="A344" s="14"/>
      <c r="B344" s="245"/>
      <c r="C344" s="246"/>
      <c r="D344" s="236" t="s">
        <v>153</v>
      </c>
      <c r="E344" s="247" t="s">
        <v>1</v>
      </c>
      <c r="F344" s="248" t="s">
        <v>285</v>
      </c>
      <c r="G344" s="246"/>
      <c r="H344" s="249">
        <v>14.27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153</v>
      </c>
      <c r="AU344" s="255" t="s">
        <v>89</v>
      </c>
      <c r="AV344" s="14" t="s">
        <v>89</v>
      </c>
      <c r="AW344" s="14" t="s">
        <v>34</v>
      </c>
      <c r="AX344" s="14" t="s">
        <v>80</v>
      </c>
      <c r="AY344" s="255" t="s">
        <v>146</v>
      </c>
    </row>
    <row r="345" s="14" customFormat="1">
      <c r="A345" s="14"/>
      <c r="B345" s="245"/>
      <c r="C345" s="246"/>
      <c r="D345" s="236" t="s">
        <v>153</v>
      </c>
      <c r="E345" s="247" t="s">
        <v>1</v>
      </c>
      <c r="F345" s="248" t="s">
        <v>286</v>
      </c>
      <c r="G345" s="246"/>
      <c r="H345" s="249">
        <v>57.350000000000001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153</v>
      </c>
      <c r="AU345" s="255" t="s">
        <v>89</v>
      </c>
      <c r="AV345" s="14" t="s">
        <v>89</v>
      </c>
      <c r="AW345" s="14" t="s">
        <v>34</v>
      </c>
      <c r="AX345" s="14" t="s">
        <v>80</v>
      </c>
      <c r="AY345" s="255" t="s">
        <v>146</v>
      </c>
    </row>
    <row r="346" s="14" customFormat="1">
      <c r="A346" s="14"/>
      <c r="B346" s="245"/>
      <c r="C346" s="246"/>
      <c r="D346" s="236" t="s">
        <v>153</v>
      </c>
      <c r="E346" s="247" t="s">
        <v>1</v>
      </c>
      <c r="F346" s="248" t="s">
        <v>253</v>
      </c>
      <c r="G346" s="246"/>
      <c r="H346" s="249">
        <v>0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153</v>
      </c>
      <c r="AU346" s="255" t="s">
        <v>89</v>
      </c>
      <c r="AV346" s="14" t="s">
        <v>89</v>
      </c>
      <c r="AW346" s="14" t="s">
        <v>34</v>
      </c>
      <c r="AX346" s="14" t="s">
        <v>80</v>
      </c>
      <c r="AY346" s="255" t="s">
        <v>146</v>
      </c>
    </row>
    <row r="347" s="14" customFormat="1">
      <c r="A347" s="14"/>
      <c r="B347" s="245"/>
      <c r="C347" s="246"/>
      <c r="D347" s="236" t="s">
        <v>153</v>
      </c>
      <c r="E347" s="247" t="s">
        <v>1</v>
      </c>
      <c r="F347" s="248" t="s">
        <v>287</v>
      </c>
      <c r="G347" s="246"/>
      <c r="H347" s="249">
        <v>8.4079999999999995</v>
      </c>
      <c r="I347" s="250"/>
      <c r="J347" s="246"/>
      <c r="K347" s="246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153</v>
      </c>
      <c r="AU347" s="255" t="s">
        <v>89</v>
      </c>
      <c r="AV347" s="14" t="s">
        <v>89</v>
      </c>
      <c r="AW347" s="14" t="s">
        <v>34</v>
      </c>
      <c r="AX347" s="14" t="s">
        <v>80</v>
      </c>
      <c r="AY347" s="255" t="s">
        <v>146</v>
      </c>
    </row>
    <row r="348" s="14" customFormat="1">
      <c r="A348" s="14"/>
      <c r="B348" s="245"/>
      <c r="C348" s="246"/>
      <c r="D348" s="236" t="s">
        <v>153</v>
      </c>
      <c r="E348" s="247" t="s">
        <v>1</v>
      </c>
      <c r="F348" s="248" t="s">
        <v>288</v>
      </c>
      <c r="G348" s="246"/>
      <c r="H348" s="249">
        <v>13.76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153</v>
      </c>
      <c r="AU348" s="255" t="s">
        <v>89</v>
      </c>
      <c r="AV348" s="14" t="s">
        <v>89</v>
      </c>
      <c r="AW348" s="14" t="s">
        <v>34</v>
      </c>
      <c r="AX348" s="14" t="s">
        <v>80</v>
      </c>
      <c r="AY348" s="255" t="s">
        <v>146</v>
      </c>
    </row>
    <row r="349" s="14" customFormat="1">
      <c r="A349" s="14"/>
      <c r="B349" s="245"/>
      <c r="C349" s="246"/>
      <c r="D349" s="236" t="s">
        <v>153</v>
      </c>
      <c r="E349" s="247" t="s">
        <v>1</v>
      </c>
      <c r="F349" s="248" t="s">
        <v>289</v>
      </c>
      <c r="G349" s="246"/>
      <c r="H349" s="249">
        <v>6.2199999999999998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5" t="s">
        <v>153</v>
      </c>
      <c r="AU349" s="255" t="s">
        <v>89</v>
      </c>
      <c r="AV349" s="14" t="s">
        <v>89</v>
      </c>
      <c r="AW349" s="14" t="s">
        <v>34</v>
      </c>
      <c r="AX349" s="14" t="s">
        <v>80</v>
      </c>
      <c r="AY349" s="255" t="s">
        <v>146</v>
      </c>
    </row>
    <row r="350" s="14" customFormat="1">
      <c r="A350" s="14"/>
      <c r="B350" s="245"/>
      <c r="C350" s="246"/>
      <c r="D350" s="236" t="s">
        <v>153</v>
      </c>
      <c r="E350" s="247" t="s">
        <v>1</v>
      </c>
      <c r="F350" s="248" t="s">
        <v>290</v>
      </c>
      <c r="G350" s="246"/>
      <c r="H350" s="249">
        <v>9.8670000000000009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153</v>
      </c>
      <c r="AU350" s="255" t="s">
        <v>89</v>
      </c>
      <c r="AV350" s="14" t="s">
        <v>89</v>
      </c>
      <c r="AW350" s="14" t="s">
        <v>34</v>
      </c>
      <c r="AX350" s="14" t="s">
        <v>80</v>
      </c>
      <c r="AY350" s="255" t="s">
        <v>146</v>
      </c>
    </row>
    <row r="351" s="14" customFormat="1">
      <c r="A351" s="14"/>
      <c r="B351" s="245"/>
      <c r="C351" s="246"/>
      <c r="D351" s="236" t="s">
        <v>153</v>
      </c>
      <c r="E351" s="247" t="s">
        <v>1</v>
      </c>
      <c r="F351" s="248" t="s">
        <v>291</v>
      </c>
      <c r="G351" s="246"/>
      <c r="H351" s="249">
        <v>8.2789999999999999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153</v>
      </c>
      <c r="AU351" s="255" t="s">
        <v>89</v>
      </c>
      <c r="AV351" s="14" t="s">
        <v>89</v>
      </c>
      <c r="AW351" s="14" t="s">
        <v>34</v>
      </c>
      <c r="AX351" s="14" t="s">
        <v>80</v>
      </c>
      <c r="AY351" s="255" t="s">
        <v>146</v>
      </c>
    </row>
    <row r="352" s="14" customFormat="1">
      <c r="A352" s="14"/>
      <c r="B352" s="245"/>
      <c r="C352" s="246"/>
      <c r="D352" s="236" t="s">
        <v>153</v>
      </c>
      <c r="E352" s="247" t="s">
        <v>1</v>
      </c>
      <c r="F352" s="248" t="s">
        <v>292</v>
      </c>
      <c r="G352" s="246"/>
      <c r="H352" s="249">
        <v>7.8739999999999997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153</v>
      </c>
      <c r="AU352" s="255" t="s">
        <v>89</v>
      </c>
      <c r="AV352" s="14" t="s">
        <v>89</v>
      </c>
      <c r="AW352" s="14" t="s">
        <v>34</v>
      </c>
      <c r="AX352" s="14" t="s">
        <v>80</v>
      </c>
      <c r="AY352" s="255" t="s">
        <v>146</v>
      </c>
    </row>
    <row r="353" s="14" customFormat="1">
      <c r="A353" s="14"/>
      <c r="B353" s="245"/>
      <c r="C353" s="246"/>
      <c r="D353" s="236" t="s">
        <v>153</v>
      </c>
      <c r="E353" s="247" t="s">
        <v>1</v>
      </c>
      <c r="F353" s="248" t="s">
        <v>293</v>
      </c>
      <c r="G353" s="246"/>
      <c r="H353" s="249">
        <v>6.5819999999999999</v>
      </c>
      <c r="I353" s="250"/>
      <c r="J353" s="246"/>
      <c r="K353" s="246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153</v>
      </c>
      <c r="AU353" s="255" t="s">
        <v>89</v>
      </c>
      <c r="AV353" s="14" t="s">
        <v>89</v>
      </c>
      <c r="AW353" s="14" t="s">
        <v>34</v>
      </c>
      <c r="AX353" s="14" t="s">
        <v>80</v>
      </c>
      <c r="AY353" s="255" t="s">
        <v>146</v>
      </c>
    </row>
    <row r="354" s="14" customFormat="1">
      <c r="A354" s="14"/>
      <c r="B354" s="245"/>
      <c r="C354" s="246"/>
      <c r="D354" s="236" t="s">
        <v>153</v>
      </c>
      <c r="E354" s="247" t="s">
        <v>1</v>
      </c>
      <c r="F354" s="248" t="s">
        <v>294</v>
      </c>
      <c r="G354" s="246"/>
      <c r="H354" s="249">
        <v>7.3639999999999999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153</v>
      </c>
      <c r="AU354" s="255" t="s">
        <v>89</v>
      </c>
      <c r="AV354" s="14" t="s">
        <v>89</v>
      </c>
      <c r="AW354" s="14" t="s">
        <v>34</v>
      </c>
      <c r="AX354" s="14" t="s">
        <v>80</v>
      </c>
      <c r="AY354" s="255" t="s">
        <v>146</v>
      </c>
    </row>
    <row r="355" s="14" customFormat="1">
      <c r="A355" s="14"/>
      <c r="B355" s="245"/>
      <c r="C355" s="246"/>
      <c r="D355" s="236" t="s">
        <v>153</v>
      </c>
      <c r="E355" s="247" t="s">
        <v>1</v>
      </c>
      <c r="F355" s="248" t="s">
        <v>295</v>
      </c>
      <c r="G355" s="246"/>
      <c r="H355" s="249">
        <v>7.6799999999999997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153</v>
      </c>
      <c r="AU355" s="255" t="s">
        <v>89</v>
      </c>
      <c r="AV355" s="14" t="s">
        <v>89</v>
      </c>
      <c r="AW355" s="14" t="s">
        <v>34</v>
      </c>
      <c r="AX355" s="14" t="s">
        <v>80</v>
      </c>
      <c r="AY355" s="255" t="s">
        <v>146</v>
      </c>
    </row>
    <row r="356" s="16" customFormat="1">
      <c r="A356" s="16"/>
      <c r="B356" s="267"/>
      <c r="C356" s="268"/>
      <c r="D356" s="236" t="s">
        <v>153</v>
      </c>
      <c r="E356" s="269" t="s">
        <v>1</v>
      </c>
      <c r="F356" s="270" t="s">
        <v>163</v>
      </c>
      <c r="G356" s="268"/>
      <c r="H356" s="271">
        <v>240.19599999999997</v>
      </c>
      <c r="I356" s="272"/>
      <c r="J356" s="268"/>
      <c r="K356" s="268"/>
      <c r="L356" s="273"/>
      <c r="M356" s="274"/>
      <c r="N356" s="275"/>
      <c r="O356" s="275"/>
      <c r="P356" s="275"/>
      <c r="Q356" s="275"/>
      <c r="R356" s="275"/>
      <c r="S356" s="275"/>
      <c r="T356" s="27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77" t="s">
        <v>153</v>
      </c>
      <c r="AU356" s="277" t="s">
        <v>89</v>
      </c>
      <c r="AV356" s="16" t="s">
        <v>92</v>
      </c>
      <c r="AW356" s="16" t="s">
        <v>34</v>
      </c>
      <c r="AX356" s="16" t="s">
        <v>80</v>
      </c>
      <c r="AY356" s="277" t="s">
        <v>146</v>
      </c>
    </row>
    <row r="357" s="13" customFormat="1">
      <c r="A357" s="13"/>
      <c r="B357" s="234"/>
      <c r="C357" s="235"/>
      <c r="D357" s="236" t="s">
        <v>153</v>
      </c>
      <c r="E357" s="237" t="s">
        <v>1</v>
      </c>
      <c r="F357" s="238" t="s">
        <v>191</v>
      </c>
      <c r="G357" s="235"/>
      <c r="H357" s="237" t="s">
        <v>1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153</v>
      </c>
      <c r="AU357" s="244" t="s">
        <v>89</v>
      </c>
      <c r="AV357" s="13" t="s">
        <v>85</v>
      </c>
      <c r="AW357" s="13" t="s">
        <v>34</v>
      </c>
      <c r="AX357" s="13" t="s">
        <v>80</v>
      </c>
      <c r="AY357" s="244" t="s">
        <v>146</v>
      </c>
    </row>
    <row r="358" s="14" customFormat="1">
      <c r="A358" s="14"/>
      <c r="B358" s="245"/>
      <c r="C358" s="246"/>
      <c r="D358" s="236" t="s">
        <v>153</v>
      </c>
      <c r="E358" s="247" t="s">
        <v>1</v>
      </c>
      <c r="F358" s="248" t="s">
        <v>296</v>
      </c>
      <c r="G358" s="246"/>
      <c r="H358" s="249">
        <v>17.277000000000001</v>
      </c>
      <c r="I358" s="250"/>
      <c r="J358" s="246"/>
      <c r="K358" s="246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153</v>
      </c>
      <c r="AU358" s="255" t="s">
        <v>89</v>
      </c>
      <c r="AV358" s="14" t="s">
        <v>89</v>
      </c>
      <c r="AW358" s="14" t="s">
        <v>34</v>
      </c>
      <c r="AX358" s="14" t="s">
        <v>80</v>
      </c>
      <c r="AY358" s="255" t="s">
        <v>146</v>
      </c>
    </row>
    <row r="359" s="14" customFormat="1">
      <c r="A359" s="14"/>
      <c r="B359" s="245"/>
      <c r="C359" s="246"/>
      <c r="D359" s="236" t="s">
        <v>153</v>
      </c>
      <c r="E359" s="247" t="s">
        <v>1</v>
      </c>
      <c r="F359" s="248" t="s">
        <v>297</v>
      </c>
      <c r="G359" s="246"/>
      <c r="H359" s="249">
        <v>5.8099999999999996</v>
      </c>
      <c r="I359" s="250"/>
      <c r="J359" s="246"/>
      <c r="K359" s="246"/>
      <c r="L359" s="251"/>
      <c r="M359" s="252"/>
      <c r="N359" s="253"/>
      <c r="O359" s="253"/>
      <c r="P359" s="253"/>
      <c r="Q359" s="253"/>
      <c r="R359" s="253"/>
      <c r="S359" s="253"/>
      <c r="T359" s="25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5" t="s">
        <v>153</v>
      </c>
      <c r="AU359" s="255" t="s">
        <v>89</v>
      </c>
      <c r="AV359" s="14" t="s">
        <v>89</v>
      </c>
      <c r="AW359" s="14" t="s">
        <v>34</v>
      </c>
      <c r="AX359" s="14" t="s">
        <v>80</v>
      </c>
      <c r="AY359" s="255" t="s">
        <v>146</v>
      </c>
    </row>
    <row r="360" s="16" customFormat="1">
      <c r="A360" s="16"/>
      <c r="B360" s="267"/>
      <c r="C360" s="268"/>
      <c r="D360" s="236" t="s">
        <v>153</v>
      </c>
      <c r="E360" s="269" t="s">
        <v>1</v>
      </c>
      <c r="F360" s="270" t="s">
        <v>163</v>
      </c>
      <c r="G360" s="268"/>
      <c r="H360" s="271">
        <v>23.087</v>
      </c>
      <c r="I360" s="272"/>
      <c r="J360" s="268"/>
      <c r="K360" s="268"/>
      <c r="L360" s="273"/>
      <c r="M360" s="274"/>
      <c r="N360" s="275"/>
      <c r="O360" s="275"/>
      <c r="P360" s="275"/>
      <c r="Q360" s="275"/>
      <c r="R360" s="275"/>
      <c r="S360" s="275"/>
      <c r="T360" s="27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77" t="s">
        <v>153</v>
      </c>
      <c r="AU360" s="277" t="s">
        <v>89</v>
      </c>
      <c r="AV360" s="16" t="s">
        <v>92</v>
      </c>
      <c r="AW360" s="16" t="s">
        <v>34</v>
      </c>
      <c r="AX360" s="16" t="s">
        <v>80</v>
      </c>
      <c r="AY360" s="277" t="s">
        <v>146</v>
      </c>
    </row>
    <row r="361" s="16" customFormat="1">
      <c r="A361" s="16"/>
      <c r="B361" s="267"/>
      <c r="C361" s="268"/>
      <c r="D361" s="236" t="s">
        <v>153</v>
      </c>
      <c r="E361" s="269" t="s">
        <v>1</v>
      </c>
      <c r="F361" s="270" t="s">
        <v>163</v>
      </c>
      <c r="G361" s="268"/>
      <c r="H361" s="271">
        <v>0</v>
      </c>
      <c r="I361" s="272"/>
      <c r="J361" s="268"/>
      <c r="K361" s="268"/>
      <c r="L361" s="273"/>
      <c r="M361" s="274"/>
      <c r="N361" s="275"/>
      <c r="O361" s="275"/>
      <c r="P361" s="275"/>
      <c r="Q361" s="275"/>
      <c r="R361" s="275"/>
      <c r="S361" s="275"/>
      <c r="T361" s="27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77" t="s">
        <v>153</v>
      </c>
      <c r="AU361" s="277" t="s">
        <v>89</v>
      </c>
      <c r="AV361" s="16" t="s">
        <v>92</v>
      </c>
      <c r="AW361" s="16" t="s">
        <v>34</v>
      </c>
      <c r="AX361" s="16" t="s">
        <v>80</v>
      </c>
      <c r="AY361" s="277" t="s">
        <v>146</v>
      </c>
    </row>
    <row r="362" s="13" customFormat="1">
      <c r="A362" s="13"/>
      <c r="B362" s="234"/>
      <c r="C362" s="235"/>
      <c r="D362" s="236" t="s">
        <v>153</v>
      </c>
      <c r="E362" s="237" t="s">
        <v>1</v>
      </c>
      <c r="F362" s="238" t="s">
        <v>194</v>
      </c>
      <c r="G362" s="235"/>
      <c r="H362" s="237" t="s">
        <v>1</v>
      </c>
      <c r="I362" s="239"/>
      <c r="J362" s="235"/>
      <c r="K362" s="235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153</v>
      </c>
      <c r="AU362" s="244" t="s">
        <v>89</v>
      </c>
      <c r="AV362" s="13" t="s">
        <v>85</v>
      </c>
      <c r="AW362" s="13" t="s">
        <v>34</v>
      </c>
      <c r="AX362" s="13" t="s">
        <v>80</v>
      </c>
      <c r="AY362" s="244" t="s">
        <v>146</v>
      </c>
    </row>
    <row r="363" s="14" customFormat="1">
      <c r="A363" s="14"/>
      <c r="B363" s="245"/>
      <c r="C363" s="246"/>
      <c r="D363" s="236" t="s">
        <v>153</v>
      </c>
      <c r="E363" s="247" t="s">
        <v>1</v>
      </c>
      <c r="F363" s="248" t="s">
        <v>298</v>
      </c>
      <c r="G363" s="246"/>
      <c r="H363" s="249">
        <v>26.797000000000001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153</v>
      </c>
      <c r="AU363" s="255" t="s">
        <v>89</v>
      </c>
      <c r="AV363" s="14" t="s">
        <v>89</v>
      </c>
      <c r="AW363" s="14" t="s">
        <v>34</v>
      </c>
      <c r="AX363" s="14" t="s">
        <v>80</v>
      </c>
      <c r="AY363" s="255" t="s">
        <v>146</v>
      </c>
    </row>
    <row r="364" s="14" customFormat="1">
      <c r="A364" s="14"/>
      <c r="B364" s="245"/>
      <c r="C364" s="246"/>
      <c r="D364" s="236" t="s">
        <v>153</v>
      </c>
      <c r="E364" s="247" t="s">
        <v>1</v>
      </c>
      <c r="F364" s="248" t="s">
        <v>299</v>
      </c>
      <c r="G364" s="246"/>
      <c r="H364" s="249">
        <v>11.366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153</v>
      </c>
      <c r="AU364" s="255" t="s">
        <v>89</v>
      </c>
      <c r="AV364" s="14" t="s">
        <v>89</v>
      </c>
      <c r="AW364" s="14" t="s">
        <v>34</v>
      </c>
      <c r="AX364" s="14" t="s">
        <v>80</v>
      </c>
      <c r="AY364" s="255" t="s">
        <v>146</v>
      </c>
    </row>
    <row r="365" s="16" customFormat="1">
      <c r="A365" s="16"/>
      <c r="B365" s="267"/>
      <c r="C365" s="268"/>
      <c r="D365" s="236" t="s">
        <v>153</v>
      </c>
      <c r="E365" s="269" t="s">
        <v>1</v>
      </c>
      <c r="F365" s="270" t="s">
        <v>163</v>
      </c>
      <c r="G365" s="268"/>
      <c r="H365" s="271">
        <v>38.162999999999997</v>
      </c>
      <c r="I365" s="272"/>
      <c r="J365" s="268"/>
      <c r="K365" s="268"/>
      <c r="L365" s="273"/>
      <c r="M365" s="274"/>
      <c r="N365" s="275"/>
      <c r="O365" s="275"/>
      <c r="P365" s="275"/>
      <c r="Q365" s="275"/>
      <c r="R365" s="275"/>
      <c r="S365" s="275"/>
      <c r="T365" s="27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77" t="s">
        <v>153</v>
      </c>
      <c r="AU365" s="277" t="s">
        <v>89</v>
      </c>
      <c r="AV365" s="16" t="s">
        <v>92</v>
      </c>
      <c r="AW365" s="16" t="s">
        <v>34</v>
      </c>
      <c r="AX365" s="16" t="s">
        <v>80</v>
      </c>
      <c r="AY365" s="277" t="s">
        <v>146</v>
      </c>
    </row>
    <row r="366" s="13" customFormat="1">
      <c r="A366" s="13"/>
      <c r="B366" s="234"/>
      <c r="C366" s="235"/>
      <c r="D366" s="236" t="s">
        <v>153</v>
      </c>
      <c r="E366" s="237" t="s">
        <v>1</v>
      </c>
      <c r="F366" s="238" t="s">
        <v>197</v>
      </c>
      <c r="G366" s="235"/>
      <c r="H366" s="237" t="s">
        <v>1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153</v>
      </c>
      <c r="AU366" s="244" t="s">
        <v>89</v>
      </c>
      <c r="AV366" s="13" t="s">
        <v>85</v>
      </c>
      <c r="AW366" s="13" t="s">
        <v>34</v>
      </c>
      <c r="AX366" s="13" t="s">
        <v>80</v>
      </c>
      <c r="AY366" s="244" t="s">
        <v>146</v>
      </c>
    </row>
    <row r="367" s="14" customFormat="1">
      <c r="A367" s="14"/>
      <c r="B367" s="245"/>
      <c r="C367" s="246"/>
      <c r="D367" s="236" t="s">
        <v>153</v>
      </c>
      <c r="E367" s="247" t="s">
        <v>1</v>
      </c>
      <c r="F367" s="248" t="s">
        <v>300</v>
      </c>
      <c r="G367" s="246"/>
      <c r="H367" s="249">
        <v>33.189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153</v>
      </c>
      <c r="AU367" s="255" t="s">
        <v>89</v>
      </c>
      <c r="AV367" s="14" t="s">
        <v>89</v>
      </c>
      <c r="AW367" s="14" t="s">
        <v>34</v>
      </c>
      <c r="AX367" s="14" t="s">
        <v>80</v>
      </c>
      <c r="AY367" s="255" t="s">
        <v>146</v>
      </c>
    </row>
    <row r="368" s="16" customFormat="1">
      <c r="A368" s="16"/>
      <c r="B368" s="267"/>
      <c r="C368" s="268"/>
      <c r="D368" s="236" t="s">
        <v>153</v>
      </c>
      <c r="E368" s="269" t="s">
        <v>1</v>
      </c>
      <c r="F368" s="270" t="s">
        <v>163</v>
      </c>
      <c r="G368" s="268"/>
      <c r="H368" s="271">
        <v>33.189</v>
      </c>
      <c r="I368" s="272"/>
      <c r="J368" s="268"/>
      <c r="K368" s="268"/>
      <c r="L368" s="273"/>
      <c r="M368" s="274"/>
      <c r="N368" s="275"/>
      <c r="O368" s="275"/>
      <c r="P368" s="275"/>
      <c r="Q368" s="275"/>
      <c r="R368" s="275"/>
      <c r="S368" s="275"/>
      <c r="T368" s="27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77" t="s">
        <v>153</v>
      </c>
      <c r="AU368" s="277" t="s">
        <v>89</v>
      </c>
      <c r="AV368" s="16" t="s">
        <v>92</v>
      </c>
      <c r="AW368" s="16" t="s">
        <v>34</v>
      </c>
      <c r="AX368" s="16" t="s">
        <v>80</v>
      </c>
      <c r="AY368" s="277" t="s">
        <v>146</v>
      </c>
    </row>
    <row r="369" s="13" customFormat="1">
      <c r="A369" s="13"/>
      <c r="B369" s="234"/>
      <c r="C369" s="235"/>
      <c r="D369" s="236" t="s">
        <v>153</v>
      </c>
      <c r="E369" s="237" t="s">
        <v>1</v>
      </c>
      <c r="F369" s="238" t="s">
        <v>156</v>
      </c>
      <c r="G369" s="235"/>
      <c r="H369" s="237" t="s">
        <v>1</v>
      </c>
      <c r="I369" s="239"/>
      <c r="J369" s="235"/>
      <c r="K369" s="235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153</v>
      </c>
      <c r="AU369" s="244" t="s">
        <v>89</v>
      </c>
      <c r="AV369" s="13" t="s">
        <v>85</v>
      </c>
      <c r="AW369" s="13" t="s">
        <v>34</v>
      </c>
      <c r="AX369" s="13" t="s">
        <v>80</v>
      </c>
      <c r="AY369" s="244" t="s">
        <v>146</v>
      </c>
    </row>
    <row r="370" s="14" customFormat="1">
      <c r="A370" s="14"/>
      <c r="B370" s="245"/>
      <c r="C370" s="246"/>
      <c r="D370" s="236" t="s">
        <v>153</v>
      </c>
      <c r="E370" s="247" t="s">
        <v>1</v>
      </c>
      <c r="F370" s="248" t="s">
        <v>301</v>
      </c>
      <c r="G370" s="246"/>
      <c r="H370" s="249">
        <v>19.338999999999999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153</v>
      </c>
      <c r="AU370" s="255" t="s">
        <v>89</v>
      </c>
      <c r="AV370" s="14" t="s">
        <v>89</v>
      </c>
      <c r="AW370" s="14" t="s">
        <v>34</v>
      </c>
      <c r="AX370" s="14" t="s">
        <v>80</v>
      </c>
      <c r="AY370" s="255" t="s">
        <v>146</v>
      </c>
    </row>
    <row r="371" s="16" customFormat="1">
      <c r="A371" s="16"/>
      <c r="B371" s="267"/>
      <c r="C371" s="268"/>
      <c r="D371" s="236" t="s">
        <v>153</v>
      </c>
      <c r="E371" s="269" t="s">
        <v>1</v>
      </c>
      <c r="F371" s="270" t="s">
        <v>163</v>
      </c>
      <c r="G371" s="268"/>
      <c r="H371" s="271">
        <v>19.338999999999999</v>
      </c>
      <c r="I371" s="272"/>
      <c r="J371" s="268"/>
      <c r="K371" s="268"/>
      <c r="L371" s="273"/>
      <c r="M371" s="274"/>
      <c r="N371" s="275"/>
      <c r="O371" s="275"/>
      <c r="P371" s="275"/>
      <c r="Q371" s="275"/>
      <c r="R371" s="275"/>
      <c r="S371" s="275"/>
      <c r="T371" s="27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77" t="s">
        <v>153</v>
      </c>
      <c r="AU371" s="277" t="s">
        <v>89</v>
      </c>
      <c r="AV371" s="16" t="s">
        <v>92</v>
      </c>
      <c r="AW371" s="16" t="s">
        <v>34</v>
      </c>
      <c r="AX371" s="16" t="s">
        <v>80</v>
      </c>
      <c r="AY371" s="277" t="s">
        <v>146</v>
      </c>
    </row>
    <row r="372" s="13" customFormat="1">
      <c r="A372" s="13"/>
      <c r="B372" s="234"/>
      <c r="C372" s="235"/>
      <c r="D372" s="236" t="s">
        <v>153</v>
      </c>
      <c r="E372" s="237" t="s">
        <v>1</v>
      </c>
      <c r="F372" s="238" t="s">
        <v>200</v>
      </c>
      <c r="G372" s="235"/>
      <c r="H372" s="237" t="s">
        <v>1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153</v>
      </c>
      <c r="AU372" s="244" t="s">
        <v>89</v>
      </c>
      <c r="AV372" s="13" t="s">
        <v>85</v>
      </c>
      <c r="AW372" s="13" t="s">
        <v>34</v>
      </c>
      <c r="AX372" s="13" t="s">
        <v>80</v>
      </c>
      <c r="AY372" s="244" t="s">
        <v>146</v>
      </c>
    </row>
    <row r="373" s="14" customFormat="1">
      <c r="A373" s="14"/>
      <c r="B373" s="245"/>
      <c r="C373" s="246"/>
      <c r="D373" s="236" t="s">
        <v>153</v>
      </c>
      <c r="E373" s="247" t="s">
        <v>1</v>
      </c>
      <c r="F373" s="248" t="s">
        <v>302</v>
      </c>
      <c r="G373" s="246"/>
      <c r="H373" s="249">
        <v>6.6660000000000004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153</v>
      </c>
      <c r="AU373" s="255" t="s">
        <v>89</v>
      </c>
      <c r="AV373" s="14" t="s">
        <v>89</v>
      </c>
      <c r="AW373" s="14" t="s">
        <v>34</v>
      </c>
      <c r="AX373" s="14" t="s">
        <v>80</v>
      </c>
      <c r="AY373" s="255" t="s">
        <v>146</v>
      </c>
    </row>
    <row r="374" s="14" customFormat="1">
      <c r="A374" s="14"/>
      <c r="B374" s="245"/>
      <c r="C374" s="246"/>
      <c r="D374" s="236" t="s">
        <v>153</v>
      </c>
      <c r="E374" s="247" t="s">
        <v>1</v>
      </c>
      <c r="F374" s="248" t="s">
        <v>303</v>
      </c>
      <c r="G374" s="246"/>
      <c r="H374" s="249">
        <v>5.6719999999999997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153</v>
      </c>
      <c r="AU374" s="255" t="s">
        <v>89</v>
      </c>
      <c r="AV374" s="14" t="s">
        <v>89</v>
      </c>
      <c r="AW374" s="14" t="s">
        <v>34</v>
      </c>
      <c r="AX374" s="14" t="s">
        <v>80</v>
      </c>
      <c r="AY374" s="255" t="s">
        <v>146</v>
      </c>
    </row>
    <row r="375" s="14" customFormat="1">
      <c r="A375" s="14"/>
      <c r="B375" s="245"/>
      <c r="C375" s="246"/>
      <c r="D375" s="236" t="s">
        <v>153</v>
      </c>
      <c r="E375" s="247" t="s">
        <v>1</v>
      </c>
      <c r="F375" s="248" t="s">
        <v>304</v>
      </c>
      <c r="G375" s="246"/>
      <c r="H375" s="249">
        <v>13.951000000000001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153</v>
      </c>
      <c r="AU375" s="255" t="s">
        <v>89</v>
      </c>
      <c r="AV375" s="14" t="s">
        <v>89</v>
      </c>
      <c r="AW375" s="14" t="s">
        <v>34</v>
      </c>
      <c r="AX375" s="14" t="s">
        <v>80</v>
      </c>
      <c r="AY375" s="255" t="s">
        <v>146</v>
      </c>
    </row>
    <row r="376" s="16" customFormat="1">
      <c r="A376" s="16"/>
      <c r="B376" s="267"/>
      <c r="C376" s="268"/>
      <c r="D376" s="236" t="s">
        <v>153</v>
      </c>
      <c r="E376" s="269" t="s">
        <v>1</v>
      </c>
      <c r="F376" s="270" t="s">
        <v>163</v>
      </c>
      <c r="G376" s="268"/>
      <c r="H376" s="271">
        <v>26.289000000000001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7" t="s">
        <v>153</v>
      </c>
      <c r="AU376" s="277" t="s">
        <v>89</v>
      </c>
      <c r="AV376" s="16" t="s">
        <v>92</v>
      </c>
      <c r="AW376" s="16" t="s">
        <v>34</v>
      </c>
      <c r="AX376" s="16" t="s">
        <v>80</v>
      </c>
      <c r="AY376" s="277" t="s">
        <v>146</v>
      </c>
    </row>
    <row r="377" s="15" customFormat="1">
      <c r="A377" s="15"/>
      <c r="B377" s="256"/>
      <c r="C377" s="257"/>
      <c r="D377" s="236" t="s">
        <v>153</v>
      </c>
      <c r="E377" s="258" t="s">
        <v>1</v>
      </c>
      <c r="F377" s="259" t="s">
        <v>158</v>
      </c>
      <c r="G377" s="257"/>
      <c r="H377" s="260">
        <v>380.26300000000003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153</v>
      </c>
      <c r="AU377" s="266" t="s">
        <v>89</v>
      </c>
      <c r="AV377" s="15" t="s">
        <v>95</v>
      </c>
      <c r="AW377" s="15" t="s">
        <v>34</v>
      </c>
      <c r="AX377" s="15" t="s">
        <v>85</v>
      </c>
      <c r="AY377" s="266" t="s">
        <v>146</v>
      </c>
    </row>
    <row r="378" s="2" customFormat="1" ht="24.15" customHeight="1">
      <c r="A378" s="39"/>
      <c r="B378" s="40"/>
      <c r="C378" s="220" t="s">
        <v>305</v>
      </c>
      <c r="D378" s="220" t="s">
        <v>148</v>
      </c>
      <c r="E378" s="221" t="s">
        <v>306</v>
      </c>
      <c r="F378" s="222" t="s">
        <v>307</v>
      </c>
      <c r="G378" s="223" t="s">
        <v>308</v>
      </c>
      <c r="H378" s="224">
        <v>1</v>
      </c>
      <c r="I378" s="225"/>
      <c r="J378" s="226">
        <f>ROUND(I378*H378,2)</f>
        <v>0</v>
      </c>
      <c r="K378" s="227"/>
      <c r="L378" s="45"/>
      <c r="M378" s="228" t="s">
        <v>1</v>
      </c>
      <c r="N378" s="229" t="s">
        <v>45</v>
      </c>
      <c r="O378" s="92"/>
      <c r="P378" s="230">
        <f>O378*H378</f>
        <v>0</v>
      </c>
      <c r="Q378" s="230">
        <v>0.017770000000000001</v>
      </c>
      <c r="R378" s="230">
        <f>Q378*H378</f>
        <v>0.017770000000000001</v>
      </c>
      <c r="S378" s="230">
        <v>0</v>
      </c>
      <c r="T378" s="231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2" t="s">
        <v>95</v>
      </c>
      <c r="AT378" s="232" t="s">
        <v>148</v>
      </c>
      <c r="AU378" s="232" t="s">
        <v>89</v>
      </c>
      <c r="AY378" s="18" t="s">
        <v>146</v>
      </c>
      <c r="BE378" s="233">
        <f>IF(N378="základní",J378,0)</f>
        <v>0</v>
      </c>
      <c r="BF378" s="233">
        <f>IF(N378="snížená",J378,0)</f>
        <v>0</v>
      </c>
      <c r="BG378" s="233">
        <f>IF(N378="zákl. přenesená",J378,0)</f>
        <v>0</v>
      </c>
      <c r="BH378" s="233">
        <f>IF(N378="sníž. přenesená",J378,0)</f>
        <v>0</v>
      </c>
      <c r="BI378" s="233">
        <f>IF(N378="nulová",J378,0)</f>
        <v>0</v>
      </c>
      <c r="BJ378" s="18" t="s">
        <v>85</v>
      </c>
      <c r="BK378" s="233">
        <f>ROUND(I378*H378,2)</f>
        <v>0</v>
      </c>
      <c r="BL378" s="18" t="s">
        <v>95</v>
      </c>
      <c r="BM378" s="232" t="s">
        <v>309</v>
      </c>
    </row>
    <row r="379" s="13" customFormat="1">
      <c r="A379" s="13"/>
      <c r="B379" s="234"/>
      <c r="C379" s="235"/>
      <c r="D379" s="236" t="s">
        <v>153</v>
      </c>
      <c r="E379" s="237" t="s">
        <v>1</v>
      </c>
      <c r="F379" s="238" t="s">
        <v>310</v>
      </c>
      <c r="G379" s="235"/>
      <c r="H379" s="237" t="s">
        <v>1</v>
      </c>
      <c r="I379" s="239"/>
      <c r="J379" s="235"/>
      <c r="K379" s="235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153</v>
      </c>
      <c r="AU379" s="244" t="s">
        <v>89</v>
      </c>
      <c r="AV379" s="13" t="s">
        <v>85</v>
      </c>
      <c r="AW379" s="13" t="s">
        <v>34</v>
      </c>
      <c r="AX379" s="13" t="s">
        <v>80</v>
      </c>
      <c r="AY379" s="244" t="s">
        <v>146</v>
      </c>
    </row>
    <row r="380" s="13" customFormat="1">
      <c r="A380" s="13"/>
      <c r="B380" s="234"/>
      <c r="C380" s="235"/>
      <c r="D380" s="236" t="s">
        <v>153</v>
      </c>
      <c r="E380" s="237" t="s">
        <v>1</v>
      </c>
      <c r="F380" s="238" t="s">
        <v>191</v>
      </c>
      <c r="G380" s="235"/>
      <c r="H380" s="237" t="s">
        <v>1</v>
      </c>
      <c r="I380" s="239"/>
      <c r="J380" s="235"/>
      <c r="K380" s="235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153</v>
      </c>
      <c r="AU380" s="244" t="s">
        <v>89</v>
      </c>
      <c r="AV380" s="13" t="s">
        <v>85</v>
      </c>
      <c r="AW380" s="13" t="s">
        <v>34</v>
      </c>
      <c r="AX380" s="13" t="s">
        <v>80</v>
      </c>
      <c r="AY380" s="244" t="s">
        <v>146</v>
      </c>
    </row>
    <row r="381" s="14" customFormat="1">
      <c r="A381" s="14"/>
      <c r="B381" s="245"/>
      <c r="C381" s="246"/>
      <c r="D381" s="236" t="s">
        <v>153</v>
      </c>
      <c r="E381" s="247" t="s">
        <v>1</v>
      </c>
      <c r="F381" s="248" t="s">
        <v>311</v>
      </c>
      <c r="G381" s="246"/>
      <c r="H381" s="249">
        <v>1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153</v>
      </c>
      <c r="AU381" s="255" t="s">
        <v>89</v>
      </c>
      <c r="AV381" s="14" t="s">
        <v>89</v>
      </c>
      <c r="AW381" s="14" t="s">
        <v>34</v>
      </c>
      <c r="AX381" s="14" t="s">
        <v>80</v>
      </c>
      <c r="AY381" s="255" t="s">
        <v>146</v>
      </c>
    </row>
    <row r="382" s="15" customFormat="1">
      <c r="A382" s="15"/>
      <c r="B382" s="256"/>
      <c r="C382" s="257"/>
      <c r="D382" s="236" t="s">
        <v>153</v>
      </c>
      <c r="E382" s="258" t="s">
        <v>1</v>
      </c>
      <c r="F382" s="259" t="s">
        <v>158</v>
      </c>
      <c r="G382" s="257"/>
      <c r="H382" s="260">
        <v>1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153</v>
      </c>
      <c r="AU382" s="266" t="s">
        <v>89</v>
      </c>
      <c r="AV382" s="15" t="s">
        <v>95</v>
      </c>
      <c r="AW382" s="15" t="s">
        <v>34</v>
      </c>
      <c r="AX382" s="15" t="s">
        <v>85</v>
      </c>
      <c r="AY382" s="266" t="s">
        <v>146</v>
      </c>
    </row>
    <row r="383" s="2" customFormat="1" ht="24.15" customHeight="1">
      <c r="A383" s="39"/>
      <c r="B383" s="40"/>
      <c r="C383" s="278" t="s">
        <v>312</v>
      </c>
      <c r="D383" s="278" t="s">
        <v>313</v>
      </c>
      <c r="E383" s="279" t="s">
        <v>314</v>
      </c>
      <c r="F383" s="280" t="s">
        <v>315</v>
      </c>
      <c r="G383" s="281" t="s">
        <v>308</v>
      </c>
      <c r="H383" s="282">
        <v>1</v>
      </c>
      <c r="I383" s="283"/>
      <c r="J383" s="284">
        <f>ROUND(I383*H383,2)</f>
        <v>0</v>
      </c>
      <c r="K383" s="285"/>
      <c r="L383" s="286"/>
      <c r="M383" s="287" t="s">
        <v>1</v>
      </c>
      <c r="N383" s="288" t="s">
        <v>45</v>
      </c>
      <c r="O383" s="92"/>
      <c r="P383" s="230">
        <f>O383*H383</f>
        <v>0</v>
      </c>
      <c r="Q383" s="230">
        <v>0.01201</v>
      </c>
      <c r="R383" s="230">
        <f>Q383*H383</f>
        <v>0.01201</v>
      </c>
      <c r="S383" s="230">
        <v>0</v>
      </c>
      <c r="T383" s="231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2" t="s">
        <v>316</v>
      </c>
      <c r="AT383" s="232" t="s">
        <v>313</v>
      </c>
      <c r="AU383" s="232" t="s">
        <v>89</v>
      </c>
      <c r="AY383" s="18" t="s">
        <v>146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85</v>
      </c>
      <c r="BK383" s="233">
        <f>ROUND(I383*H383,2)</f>
        <v>0</v>
      </c>
      <c r="BL383" s="18" t="s">
        <v>95</v>
      </c>
      <c r="BM383" s="232" t="s">
        <v>317</v>
      </c>
    </row>
    <row r="384" s="13" customFormat="1">
      <c r="A384" s="13"/>
      <c r="B384" s="234"/>
      <c r="C384" s="235"/>
      <c r="D384" s="236" t="s">
        <v>153</v>
      </c>
      <c r="E384" s="237" t="s">
        <v>1</v>
      </c>
      <c r="F384" s="238" t="s">
        <v>191</v>
      </c>
      <c r="G384" s="235"/>
      <c r="H384" s="237" t="s">
        <v>1</v>
      </c>
      <c r="I384" s="239"/>
      <c r="J384" s="235"/>
      <c r="K384" s="235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153</v>
      </c>
      <c r="AU384" s="244" t="s">
        <v>89</v>
      </c>
      <c r="AV384" s="13" t="s">
        <v>85</v>
      </c>
      <c r="AW384" s="13" t="s">
        <v>34</v>
      </c>
      <c r="AX384" s="13" t="s">
        <v>80</v>
      </c>
      <c r="AY384" s="244" t="s">
        <v>146</v>
      </c>
    </row>
    <row r="385" s="14" customFormat="1">
      <c r="A385" s="14"/>
      <c r="B385" s="245"/>
      <c r="C385" s="246"/>
      <c r="D385" s="236" t="s">
        <v>153</v>
      </c>
      <c r="E385" s="247" t="s">
        <v>1</v>
      </c>
      <c r="F385" s="248" t="s">
        <v>311</v>
      </c>
      <c r="G385" s="246"/>
      <c r="H385" s="249">
        <v>1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153</v>
      </c>
      <c r="AU385" s="255" t="s">
        <v>89</v>
      </c>
      <c r="AV385" s="14" t="s">
        <v>89</v>
      </c>
      <c r="AW385" s="14" t="s">
        <v>34</v>
      </c>
      <c r="AX385" s="14" t="s">
        <v>80</v>
      </c>
      <c r="AY385" s="255" t="s">
        <v>146</v>
      </c>
    </row>
    <row r="386" s="15" customFormat="1">
      <c r="A386" s="15"/>
      <c r="B386" s="256"/>
      <c r="C386" s="257"/>
      <c r="D386" s="236" t="s">
        <v>153</v>
      </c>
      <c r="E386" s="258" t="s">
        <v>1</v>
      </c>
      <c r="F386" s="259" t="s">
        <v>158</v>
      </c>
      <c r="G386" s="257"/>
      <c r="H386" s="260">
        <v>1</v>
      </c>
      <c r="I386" s="261"/>
      <c r="J386" s="257"/>
      <c r="K386" s="257"/>
      <c r="L386" s="262"/>
      <c r="M386" s="263"/>
      <c r="N386" s="264"/>
      <c r="O386" s="264"/>
      <c r="P386" s="264"/>
      <c r="Q386" s="264"/>
      <c r="R386" s="264"/>
      <c r="S386" s="264"/>
      <c r="T386" s="26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6" t="s">
        <v>153</v>
      </c>
      <c r="AU386" s="266" t="s">
        <v>89</v>
      </c>
      <c r="AV386" s="15" t="s">
        <v>95</v>
      </c>
      <c r="AW386" s="15" t="s">
        <v>34</v>
      </c>
      <c r="AX386" s="15" t="s">
        <v>85</v>
      </c>
      <c r="AY386" s="266" t="s">
        <v>146</v>
      </c>
    </row>
    <row r="387" s="2" customFormat="1" ht="24.15" customHeight="1">
      <c r="A387" s="39"/>
      <c r="B387" s="40"/>
      <c r="C387" s="220" t="s">
        <v>318</v>
      </c>
      <c r="D387" s="220" t="s">
        <v>148</v>
      </c>
      <c r="E387" s="221" t="s">
        <v>319</v>
      </c>
      <c r="F387" s="222" t="s">
        <v>320</v>
      </c>
      <c r="G387" s="223" t="s">
        <v>308</v>
      </c>
      <c r="H387" s="224">
        <v>1</v>
      </c>
      <c r="I387" s="225"/>
      <c r="J387" s="226">
        <f>ROUND(I387*H387,2)</f>
        <v>0</v>
      </c>
      <c r="K387" s="227"/>
      <c r="L387" s="45"/>
      <c r="M387" s="228" t="s">
        <v>1</v>
      </c>
      <c r="N387" s="229" t="s">
        <v>45</v>
      </c>
      <c r="O387" s="92"/>
      <c r="P387" s="230">
        <f>O387*H387</f>
        <v>0</v>
      </c>
      <c r="Q387" s="230">
        <v>0.025420000000000002</v>
      </c>
      <c r="R387" s="230">
        <f>Q387*H387</f>
        <v>0.025420000000000002</v>
      </c>
      <c r="S387" s="230">
        <v>0</v>
      </c>
      <c r="T387" s="231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2" t="s">
        <v>95</v>
      </c>
      <c r="AT387" s="232" t="s">
        <v>148</v>
      </c>
      <c r="AU387" s="232" t="s">
        <v>89</v>
      </c>
      <c r="AY387" s="18" t="s">
        <v>146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85</v>
      </c>
      <c r="BK387" s="233">
        <f>ROUND(I387*H387,2)</f>
        <v>0</v>
      </c>
      <c r="BL387" s="18" t="s">
        <v>95</v>
      </c>
      <c r="BM387" s="232" t="s">
        <v>321</v>
      </c>
    </row>
    <row r="388" s="13" customFormat="1">
      <c r="A388" s="13"/>
      <c r="B388" s="234"/>
      <c r="C388" s="235"/>
      <c r="D388" s="236" t="s">
        <v>153</v>
      </c>
      <c r="E388" s="237" t="s">
        <v>1</v>
      </c>
      <c r="F388" s="238" t="s">
        <v>191</v>
      </c>
      <c r="G388" s="235"/>
      <c r="H388" s="237" t="s">
        <v>1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153</v>
      </c>
      <c r="AU388" s="244" t="s">
        <v>89</v>
      </c>
      <c r="AV388" s="13" t="s">
        <v>85</v>
      </c>
      <c r="AW388" s="13" t="s">
        <v>34</v>
      </c>
      <c r="AX388" s="13" t="s">
        <v>80</v>
      </c>
      <c r="AY388" s="244" t="s">
        <v>146</v>
      </c>
    </row>
    <row r="389" s="14" customFormat="1">
      <c r="A389" s="14"/>
      <c r="B389" s="245"/>
      <c r="C389" s="246"/>
      <c r="D389" s="236" t="s">
        <v>153</v>
      </c>
      <c r="E389" s="247" t="s">
        <v>1</v>
      </c>
      <c r="F389" s="248" t="s">
        <v>311</v>
      </c>
      <c r="G389" s="246"/>
      <c r="H389" s="249">
        <v>1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153</v>
      </c>
      <c r="AU389" s="255" t="s">
        <v>89</v>
      </c>
      <c r="AV389" s="14" t="s">
        <v>89</v>
      </c>
      <c r="AW389" s="14" t="s">
        <v>34</v>
      </c>
      <c r="AX389" s="14" t="s">
        <v>80</v>
      </c>
      <c r="AY389" s="255" t="s">
        <v>146</v>
      </c>
    </row>
    <row r="390" s="15" customFormat="1">
      <c r="A390" s="15"/>
      <c r="B390" s="256"/>
      <c r="C390" s="257"/>
      <c r="D390" s="236" t="s">
        <v>153</v>
      </c>
      <c r="E390" s="258" t="s">
        <v>1</v>
      </c>
      <c r="F390" s="259" t="s">
        <v>158</v>
      </c>
      <c r="G390" s="257"/>
      <c r="H390" s="260">
        <v>1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153</v>
      </c>
      <c r="AU390" s="266" t="s">
        <v>89</v>
      </c>
      <c r="AV390" s="15" t="s">
        <v>95</v>
      </c>
      <c r="AW390" s="15" t="s">
        <v>34</v>
      </c>
      <c r="AX390" s="15" t="s">
        <v>85</v>
      </c>
      <c r="AY390" s="266" t="s">
        <v>146</v>
      </c>
    </row>
    <row r="391" s="2" customFormat="1" ht="24.15" customHeight="1">
      <c r="A391" s="39"/>
      <c r="B391" s="40"/>
      <c r="C391" s="220" t="s">
        <v>322</v>
      </c>
      <c r="D391" s="220" t="s">
        <v>148</v>
      </c>
      <c r="E391" s="221" t="s">
        <v>323</v>
      </c>
      <c r="F391" s="222" t="s">
        <v>324</v>
      </c>
      <c r="G391" s="223" t="s">
        <v>308</v>
      </c>
      <c r="H391" s="224">
        <v>3</v>
      </c>
      <c r="I391" s="225"/>
      <c r="J391" s="226">
        <f>ROUND(I391*H391,2)</f>
        <v>0</v>
      </c>
      <c r="K391" s="227"/>
      <c r="L391" s="45"/>
      <c r="M391" s="228" t="s">
        <v>1</v>
      </c>
      <c r="N391" s="229" t="s">
        <v>45</v>
      </c>
      <c r="O391" s="92"/>
      <c r="P391" s="230">
        <f>O391*H391</f>
        <v>0</v>
      </c>
      <c r="Q391" s="230">
        <v>0.00048000000000000001</v>
      </c>
      <c r="R391" s="230">
        <f>Q391*H391</f>
        <v>0.0014400000000000001</v>
      </c>
      <c r="S391" s="230">
        <v>0</v>
      </c>
      <c r="T391" s="231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2" t="s">
        <v>95</v>
      </c>
      <c r="AT391" s="232" t="s">
        <v>148</v>
      </c>
      <c r="AU391" s="232" t="s">
        <v>89</v>
      </c>
      <c r="AY391" s="18" t="s">
        <v>146</v>
      </c>
      <c r="BE391" s="233">
        <f>IF(N391="základní",J391,0)</f>
        <v>0</v>
      </c>
      <c r="BF391" s="233">
        <f>IF(N391="snížená",J391,0)</f>
        <v>0</v>
      </c>
      <c r="BG391" s="233">
        <f>IF(N391="zákl. přenesená",J391,0)</f>
        <v>0</v>
      </c>
      <c r="BH391" s="233">
        <f>IF(N391="sníž. přenesená",J391,0)</f>
        <v>0</v>
      </c>
      <c r="BI391" s="233">
        <f>IF(N391="nulová",J391,0)</f>
        <v>0</v>
      </c>
      <c r="BJ391" s="18" t="s">
        <v>85</v>
      </c>
      <c r="BK391" s="233">
        <f>ROUND(I391*H391,2)</f>
        <v>0</v>
      </c>
      <c r="BL391" s="18" t="s">
        <v>95</v>
      </c>
      <c r="BM391" s="232" t="s">
        <v>325</v>
      </c>
    </row>
    <row r="392" s="13" customFormat="1">
      <c r="A392" s="13"/>
      <c r="B392" s="234"/>
      <c r="C392" s="235"/>
      <c r="D392" s="236" t="s">
        <v>153</v>
      </c>
      <c r="E392" s="237" t="s">
        <v>1</v>
      </c>
      <c r="F392" s="238" t="s">
        <v>154</v>
      </c>
      <c r="G392" s="235"/>
      <c r="H392" s="237" t="s">
        <v>1</v>
      </c>
      <c r="I392" s="239"/>
      <c r="J392" s="235"/>
      <c r="K392" s="235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153</v>
      </c>
      <c r="AU392" s="244" t="s">
        <v>89</v>
      </c>
      <c r="AV392" s="13" t="s">
        <v>85</v>
      </c>
      <c r="AW392" s="13" t="s">
        <v>34</v>
      </c>
      <c r="AX392" s="13" t="s">
        <v>80</v>
      </c>
      <c r="AY392" s="244" t="s">
        <v>146</v>
      </c>
    </row>
    <row r="393" s="14" customFormat="1">
      <c r="A393" s="14"/>
      <c r="B393" s="245"/>
      <c r="C393" s="246"/>
      <c r="D393" s="236" t="s">
        <v>153</v>
      </c>
      <c r="E393" s="247" t="s">
        <v>1</v>
      </c>
      <c r="F393" s="248" t="s">
        <v>326</v>
      </c>
      <c r="G393" s="246"/>
      <c r="H393" s="249">
        <v>1</v>
      </c>
      <c r="I393" s="250"/>
      <c r="J393" s="246"/>
      <c r="K393" s="246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153</v>
      </c>
      <c r="AU393" s="255" t="s">
        <v>89</v>
      </c>
      <c r="AV393" s="14" t="s">
        <v>89</v>
      </c>
      <c r="AW393" s="14" t="s">
        <v>34</v>
      </c>
      <c r="AX393" s="14" t="s">
        <v>80</v>
      </c>
      <c r="AY393" s="255" t="s">
        <v>146</v>
      </c>
    </row>
    <row r="394" s="14" customFormat="1">
      <c r="A394" s="14"/>
      <c r="B394" s="245"/>
      <c r="C394" s="246"/>
      <c r="D394" s="236" t="s">
        <v>153</v>
      </c>
      <c r="E394" s="247" t="s">
        <v>1</v>
      </c>
      <c r="F394" s="248" t="s">
        <v>327</v>
      </c>
      <c r="G394" s="246"/>
      <c r="H394" s="249">
        <v>1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153</v>
      </c>
      <c r="AU394" s="255" t="s">
        <v>89</v>
      </c>
      <c r="AV394" s="14" t="s">
        <v>89</v>
      </c>
      <c r="AW394" s="14" t="s">
        <v>34</v>
      </c>
      <c r="AX394" s="14" t="s">
        <v>80</v>
      </c>
      <c r="AY394" s="255" t="s">
        <v>146</v>
      </c>
    </row>
    <row r="395" s="13" customFormat="1">
      <c r="A395" s="13"/>
      <c r="B395" s="234"/>
      <c r="C395" s="235"/>
      <c r="D395" s="236" t="s">
        <v>153</v>
      </c>
      <c r="E395" s="237" t="s">
        <v>1</v>
      </c>
      <c r="F395" s="238" t="s">
        <v>156</v>
      </c>
      <c r="G395" s="235"/>
      <c r="H395" s="237" t="s">
        <v>1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153</v>
      </c>
      <c r="AU395" s="244" t="s">
        <v>89</v>
      </c>
      <c r="AV395" s="13" t="s">
        <v>85</v>
      </c>
      <c r="AW395" s="13" t="s">
        <v>34</v>
      </c>
      <c r="AX395" s="13" t="s">
        <v>80</v>
      </c>
      <c r="AY395" s="244" t="s">
        <v>146</v>
      </c>
    </row>
    <row r="396" s="14" customFormat="1">
      <c r="A396" s="14"/>
      <c r="B396" s="245"/>
      <c r="C396" s="246"/>
      <c r="D396" s="236" t="s">
        <v>153</v>
      </c>
      <c r="E396" s="247" t="s">
        <v>1</v>
      </c>
      <c r="F396" s="248" t="s">
        <v>328</v>
      </c>
      <c r="G396" s="246"/>
      <c r="H396" s="249">
        <v>1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153</v>
      </c>
      <c r="AU396" s="255" t="s">
        <v>89</v>
      </c>
      <c r="AV396" s="14" t="s">
        <v>89</v>
      </c>
      <c r="AW396" s="14" t="s">
        <v>34</v>
      </c>
      <c r="AX396" s="14" t="s">
        <v>80</v>
      </c>
      <c r="AY396" s="255" t="s">
        <v>146</v>
      </c>
    </row>
    <row r="397" s="15" customFormat="1">
      <c r="A397" s="15"/>
      <c r="B397" s="256"/>
      <c r="C397" s="257"/>
      <c r="D397" s="236" t="s">
        <v>153</v>
      </c>
      <c r="E397" s="258" t="s">
        <v>1</v>
      </c>
      <c r="F397" s="259" t="s">
        <v>158</v>
      </c>
      <c r="G397" s="257"/>
      <c r="H397" s="260">
        <v>3</v>
      </c>
      <c r="I397" s="261"/>
      <c r="J397" s="257"/>
      <c r="K397" s="257"/>
      <c r="L397" s="262"/>
      <c r="M397" s="263"/>
      <c r="N397" s="264"/>
      <c r="O397" s="264"/>
      <c r="P397" s="264"/>
      <c r="Q397" s="264"/>
      <c r="R397" s="264"/>
      <c r="S397" s="264"/>
      <c r="T397" s="26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6" t="s">
        <v>153</v>
      </c>
      <c r="AU397" s="266" t="s">
        <v>89</v>
      </c>
      <c r="AV397" s="15" t="s">
        <v>95</v>
      </c>
      <c r="AW397" s="15" t="s">
        <v>34</v>
      </c>
      <c r="AX397" s="15" t="s">
        <v>85</v>
      </c>
      <c r="AY397" s="266" t="s">
        <v>146</v>
      </c>
    </row>
    <row r="398" s="2" customFormat="1" ht="24.15" customHeight="1">
      <c r="A398" s="39"/>
      <c r="B398" s="40"/>
      <c r="C398" s="278" t="s">
        <v>8</v>
      </c>
      <c r="D398" s="278" t="s">
        <v>313</v>
      </c>
      <c r="E398" s="279" t="s">
        <v>329</v>
      </c>
      <c r="F398" s="280" t="s">
        <v>330</v>
      </c>
      <c r="G398" s="281" t="s">
        <v>308</v>
      </c>
      <c r="H398" s="282">
        <v>2</v>
      </c>
      <c r="I398" s="283"/>
      <c r="J398" s="284">
        <f>ROUND(I398*H398,2)</f>
        <v>0</v>
      </c>
      <c r="K398" s="285"/>
      <c r="L398" s="286"/>
      <c r="M398" s="287" t="s">
        <v>1</v>
      </c>
      <c r="N398" s="288" t="s">
        <v>45</v>
      </c>
      <c r="O398" s="92"/>
      <c r="P398" s="230">
        <f>O398*H398</f>
        <v>0</v>
      </c>
      <c r="Q398" s="230">
        <v>0.01521</v>
      </c>
      <c r="R398" s="230">
        <f>Q398*H398</f>
        <v>0.030419999999999999</v>
      </c>
      <c r="S398" s="230">
        <v>0</v>
      </c>
      <c r="T398" s="231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2" t="s">
        <v>316</v>
      </c>
      <c r="AT398" s="232" t="s">
        <v>313</v>
      </c>
      <c r="AU398" s="232" t="s">
        <v>89</v>
      </c>
      <c r="AY398" s="18" t="s">
        <v>146</v>
      </c>
      <c r="BE398" s="233">
        <f>IF(N398="základní",J398,0)</f>
        <v>0</v>
      </c>
      <c r="BF398" s="233">
        <f>IF(N398="snížená",J398,0)</f>
        <v>0</v>
      </c>
      <c r="BG398" s="233">
        <f>IF(N398="zákl. přenesená",J398,0)</f>
        <v>0</v>
      </c>
      <c r="BH398" s="233">
        <f>IF(N398="sníž. přenesená",J398,0)</f>
        <v>0</v>
      </c>
      <c r="BI398" s="233">
        <f>IF(N398="nulová",J398,0)</f>
        <v>0</v>
      </c>
      <c r="BJ398" s="18" t="s">
        <v>85</v>
      </c>
      <c r="BK398" s="233">
        <f>ROUND(I398*H398,2)</f>
        <v>0</v>
      </c>
      <c r="BL398" s="18" t="s">
        <v>95</v>
      </c>
      <c r="BM398" s="232" t="s">
        <v>331</v>
      </c>
    </row>
    <row r="399" s="13" customFormat="1">
      <c r="A399" s="13"/>
      <c r="B399" s="234"/>
      <c r="C399" s="235"/>
      <c r="D399" s="236" t="s">
        <v>153</v>
      </c>
      <c r="E399" s="237" t="s">
        <v>1</v>
      </c>
      <c r="F399" s="238" t="s">
        <v>154</v>
      </c>
      <c r="G399" s="235"/>
      <c r="H399" s="237" t="s">
        <v>1</v>
      </c>
      <c r="I399" s="239"/>
      <c r="J399" s="235"/>
      <c r="K399" s="235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153</v>
      </c>
      <c r="AU399" s="244" t="s">
        <v>89</v>
      </c>
      <c r="AV399" s="13" t="s">
        <v>85</v>
      </c>
      <c r="AW399" s="13" t="s">
        <v>34</v>
      </c>
      <c r="AX399" s="13" t="s">
        <v>80</v>
      </c>
      <c r="AY399" s="244" t="s">
        <v>146</v>
      </c>
    </row>
    <row r="400" s="14" customFormat="1">
      <c r="A400" s="14"/>
      <c r="B400" s="245"/>
      <c r="C400" s="246"/>
      <c r="D400" s="236" t="s">
        <v>153</v>
      </c>
      <c r="E400" s="247" t="s">
        <v>1</v>
      </c>
      <c r="F400" s="248" t="s">
        <v>326</v>
      </c>
      <c r="G400" s="246"/>
      <c r="H400" s="249">
        <v>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153</v>
      </c>
      <c r="AU400" s="255" t="s">
        <v>89</v>
      </c>
      <c r="AV400" s="14" t="s">
        <v>89</v>
      </c>
      <c r="AW400" s="14" t="s">
        <v>34</v>
      </c>
      <c r="AX400" s="14" t="s">
        <v>80</v>
      </c>
      <c r="AY400" s="255" t="s">
        <v>146</v>
      </c>
    </row>
    <row r="401" s="14" customFormat="1">
      <c r="A401" s="14"/>
      <c r="B401" s="245"/>
      <c r="C401" s="246"/>
      <c r="D401" s="236" t="s">
        <v>153</v>
      </c>
      <c r="E401" s="247" t="s">
        <v>1</v>
      </c>
      <c r="F401" s="248" t="s">
        <v>327</v>
      </c>
      <c r="G401" s="246"/>
      <c r="H401" s="249">
        <v>1</v>
      </c>
      <c r="I401" s="250"/>
      <c r="J401" s="246"/>
      <c r="K401" s="246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153</v>
      </c>
      <c r="AU401" s="255" t="s">
        <v>89</v>
      </c>
      <c r="AV401" s="14" t="s">
        <v>89</v>
      </c>
      <c r="AW401" s="14" t="s">
        <v>34</v>
      </c>
      <c r="AX401" s="14" t="s">
        <v>80</v>
      </c>
      <c r="AY401" s="255" t="s">
        <v>146</v>
      </c>
    </row>
    <row r="402" s="15" customFormat="1">
      <c r="A402" s="15"/>
      <c r="B402" s="256"/>
      <c r="C402" s="257"/>
      <c r="D402" s="236" t="s">
        <v>153</v>
      </c>
      <c r="E402" s="258" t="s">
        <v>1</v>
      </c>
      <c r="F402" s="259" t="s">
        <v>158</v>
      </c>
      <c r="G402" s="257"/>
      <c r="H402" s="260">
        <v>2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153</v>
      </c>
      <c r="AU402" s="266" t="s">
        <v>89</v>
      </c>
      <c r="AV402" s="15" t="s">
        <v>95</v>
      </c>
      <c r="AW402" s="15" t="s">
        <v>34</v>
      </c>
      <c r="AX402" s="15" t="s">
        <v>85</v>
      </c>
      <c r="AY402" s="266" t="s">
        <v>146</v>
      </c>
    </row>
    <row r="403" s="2" customFormat="1" ht="24.15" customHeight="1">
      <c r="A403" s="39"/>
      <c r="B403" s="40"/>
      <c r="C403" s="278" t="s">
        <v>332</v>
      </c>
      <c r="D403" s="278" t="s">
        <v>313</v>
      </c>
      <c r="E403" s="279" t="s">
        <v>333</v>
      </c>
      <c r="F403" s="280" t="s">
        <v>334</v>
      </c>
      <c r="G403" s="281" t="s">
        <v>308</v>
      </c>
      <c r="H403" s="282">
        <v>1</v>
      </c>
      <c r="I403" s="283"/>
      <c r="J403" s="284">
        <f>ROUND(I403*H403,2)</f>
        <v>0</v>
      </c>
      <c r="K403" s="285"/>
      <c r="L403" s="286"/>
      <c r="M403" s="287" t="s">
        <v>1</v>
      </c>
      <c r="N403" s="288" t="s">
        <v>45</v>
      </c>
      <c r="O403" s="92"/>
      <c r="P403" s="230">
        <f>O403*H403</f>
        <v>0</v>
      </c>
      <c r="Q403" s="230">
        <v>0.01553</v>
      </c>
      <c r="R403" s="230">
        <f>Q403*H403</f>
        <v>0.01553</v>
      </c>
      <c r="S403" s="230">
        <v>0</v>
      </c>
      <c r="T403" s="231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2" t="s">
        <v>316</v>
      </c>
      <c r="AT403" s="232" t="s">
        <v>313</v>
      </c>
      <c r="AU403" s="232" t="s">
        <v>89</v>
      </c>
      <c r="AY403" s="18" t="s">
        <v>146</v>
      </c>
      <c r="BE403" s="233">
        <f>IF(N403="základní",J403,0)</f>
        <v>0</v>
      </c>
      <c r="BF403" s="233">
        <f>IF(N403="snížená",J403,0)</f>
        <v>0</v>
      </c>
      <c r="BG403" s="233">
        <f>IF(N403="zákl. přenesená",J403,0)</f>
        <v>0</v>
      </c>
      <c r="BH403" s="233">
        <f>IF(N403="sníž. přenesená",J403,0)</f>
        <v>0</v>
      </c>
      <c r="BI403" s="233">
        <f>IF(N403="nulová",J403,0)</f>
        <v>0</v>
      </c>
      <c r="BJ403" s="18" t="s">
        <v>85</v>
      </c>
      <c r="BK403" s="233">
        <f>ROUND(I403*H403,2)</f>
        <v>0</v>
      </c>
      <c r="BL403" s="18" t="s">
        <v>95</v>
      </c>
      <c r="BM403" s="232" t="s">
        <v>335</v>
      </c>
    </row>
    <row r="404" s="13" customFormat="1">
      <c r="A404" s="13"/>
      <c r="B404" s="234"/>
      <c r="C404" s="235"/>
      <c r="D404" s="236" t="s">
        <v>153</v>
      </c>
      <c r="E404" s="237" t="s">
        <v>1</v>
      </c>
      <c r="F404" s="238" t="s">
        <v>336</v>
      </c>
      <c r="G404" s="235"/>
      <c r="H404" s="237" t="s">
        <v>1</v>
      </c>
      <c r="I404" s="239"/>
      <c r="J404" s="235"/>
      <c r="K404" s="235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153</v>
      </c>
      <c r="AU404" s="244" t="s">
        <v>89</v>
      </c>
      <c r="AV404" s="13" t="s">
        <v>85</v>
      </c>
      <c r="AW404" s="13" t="s">
        <v>34</v>
      </c>
      <c r="AX404" s="13" t="s">
        <v>80</v>
      </c>
      <c r="AY404" s="244" t="s">
        <v>146</v>
      </c>
    </row>
    <row r="405" s="14" customFormat="1">
      <c r="A405" s="14"/>
      <c r="B405" s="245"/>
      <c r="C405" s="246"/>
      <c r="D405" s="236" t="s">
        <v>153</v>
      </c>
      <c r="E405" s="247" t="s">
        <v>1</v>
      </c>
      <c r="F405" s="248" t="s">
        <v>328</v>
      </c>
      <c r="G405" s="246"/>
      <c r="H405" s="249">
        <v>1</v>
      </c>
      <c r="I405" s="250"/>
      <c r="J405" s="246"/>
      <c r="K405" s="246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153</v>
      </c>
      <c r="AU405" s="255" t="s">
        <v>89</v>
      </c>
      <c r="AV405" s="14" t="s">
        <v>89</v>
      </c>
      <c r="AW405" s="14" t="s">
        <v>34</v>
      </c>
      <c r="AX405" s="14" t="s">
        <v>80</v>
      </c>
      <c r="AY405" s="255" t="s">
        <v>146</v>
      </c>
    </row>
    <row r="406" s="15" customFormat="1">
      <c r="A406" s="15"/>
      <c r="B406" s="256"/>
      <c r="C406" s="257"/>
      <c r="D406" s="236" t="s">
        <v>153</v>
      </c>
      <c r="E406" s="258" t="s">
        <v>1</v>
      </c>
      <c r="F406" s="259" t="s">
        <v>158</v>
      </c>
      <c r="G406" s="257"/>
      <c r="H406" s="260">
        <v>1</v>
      </c>
      <c r="I406" s="261"/>
      <c r="J406" s="257"/>
      <c r="K406" s="257"/>
      <c r="L406" s="262"/>
      <c r="M406" s="263"/>
      <c r="N406" s="264"/>
      <c r="O406" s="264"/>
      <c r="P406" s="264"/>
      <c r="Q406" s="264"/>
      <c r="R406" s="264"/>
      <c r="S406" s="264"/>
      <c r="T406" s="26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6" t="s">
        <v>153</v>
      </c>
      <c r="AU406" s="266" t="s">
        <v>89</v>
      </c>
      <c r="AV406" s="15" t="s">
        <v>95</v>
      </c>
      <c r="AW406" s="15" t="s">
        <v>34</v>
      </c>
      <c r="AX406" s="15" t="s">
        <v>85</v>
      </c>
      <c r="AY406" s="266" t="s">
        <v>146</v>
      </c>
    </row>
    <row r="407" s="12" customFormat="1" ht="22.8" customHeight="1">
      <c r="A407" s="12"/>
      <c r="B407" s="204"/>
      <c r="C407" s="205"/>
      <c r="D407" s="206" t="s">
        <v>79</v>
      </c>
      <c r="E407" s="218" t="s">
        <v>337</v>
      </c>
      <c r="F407" s="218" t="s">
        <v>338</v>
      </c>
      <c r="G407" s="205"/>
      <c r="H407" s="205"/>
      <c r="I407" s="208"/>
      <c r="J407" s="219">
        <f>BK407</f>
        <v>0</v>
      </c>
      <c r="K407" s="205"/>
      <c r="L407" s="210"/>
      <c r="M407" s="211"/>
      <c r="N407" s="212"/>
      <c r="O407" s="212"/>
      <c r="P407" s="213">
        <f>SUM(P408:P415)</f>
        <v>0</v>
      </c>
      <c r="Q407" s="212"/>
      <c r="R407" s="213">
        <f>SUM(R408:R415)</f>
        <v>0.16989300000000002</v>
      </c>
      <c r="S407" s="212"/>
      <c r="T407" s="214">
        <f>SUM(T408:T415)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5" t="s">
        <v>85</v>
      </c>
      <c r="AT407" s="216" t="s">
        <v>79</v>
      </c>
      <c r="AU407" s="216" t="s">
        <v>85</v>
      </c>
      <c r="AY407" s="215" t="s">
        <v>146</v>
      </c>
      <c r="BK407" s="217">
        <f>SUM(BK408:BK415)</f>
        <v>0</v>
      </c>
    </row>
    <row r="408" s="2" customFormat="1" ht="24.15" customHeight="1">
      <c r="A408" s="39"/>
      <c r="B408" s="40"/>
      <c r="C408" s="220" t="s">
        <v>339</v>
      </c>
      <c r="D408" s="220" t="s">
        <v>148</v>
      </c>
      <c r="E408" s="221" t="s">
        <v>340</v>
      </c>
      <c r="F408" s="222" t="s">
        <v>341</v>
      </c>
      <c r="G408" s="223" t="s">
        <v>166</v>
      </c>
      <c r="H408" s="224">
        <v>113.262</v>
      </c>
      <c r="I408" s="225"/>
      <c r="J408" s="226">
        <f>ROUND(I408*H408,2)</f>
        <v>0</v>
      </c>
      <c r="K408" s="227"/>
      <c r="L408" s="45"/>
      <c r="M408" s="228" t="s">
        <v>1</v>
      </c>
      <c r="N408" s="229" t="s">
        <v>45</v>
      </c>
      <c r="O408" s="92"/>
      <c r="P408" s="230">
        <f>O408*H408</f>
        <v>0</v>
      </c>
      <c r="Q408" s="230">
        <v>0.0015</v>
      </c>
      <c r="R408" s="230">
        <f>Q408*H408</f>
        <v>0.16989300000000002</v>
      </c>
      <c r="S408" s="230">
        <v>0</v>
      </c>
      <c r="T408" s="231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2" t="s">
        <v>95</v>
      </c>
      <c r="AT408" s="232" t="s">
        <v>148</v>
      </c>
      <c r="AU408" s="232" t="s">
        <v>89</v>
      </c>
      <c r="AY408" s="18" t="s">
        <v>146</v>
      </c>
      <c r="BE408" s="233">
        <f>IF(N408="základní",J408,0)</f>
        <v>0</v>
      </c>
      <c r="BF408" s="233">
        <f>IF(N408="snížená",J408,0)</f>
        <v>0</v>
      </c>
      <c r="BG408" s="233">
        <f>IF(N408="zákl. přenesená",J408,0)</f>
        <v>0</v>
      </c>
      <c r="BH408" s="233">
        <f>IF(N408="sníž. přenesená",J408,0)</f>
        <v>0</v>
      </c>
      <c r="BI408" s="233">
        <f>IF(N408="nulová",J408,0)</f>
        <v>0</v>
      </c>
      <c r="BJ408" s="18" t="s">
        <v>85</v>
      </c>
      <c r="BK408" s="233">
        <f>ROUND(I408*H408,2)</f>
        <v>0</v>
      </c>
      <c r="BL408" s="18" t="s">
        <v>95</v>
      </c>
      <c r="BM408" s="232" t="s">
        <v>342</v>
      </c>
    </row>
    <row r="409" s="13" customFormat="1">
      <c r="A409" s="13"/>
      <c r="B409" s="234"/>
      <c r="C409" s="235"/>
      <c r="D409" s="236" t="s">
        <v>153</v>
      </c>
      <c r="E409" s="237" t="s">
        <v>1</v>
      </c>
      <c r="F409" s="238" t="s">
        <v>343</v>
      </c>
      <c r="G409" s="235"/>
      <c r="H409" s="237" t="s">
        <v>1</v>
      </c>
      <c r="I409" s="239"/>
      <c r="J409" s="235"/>
      <c r="K409" s="235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153</v>
      </c>
      <c r="AU409" s="244" t="s">
        <v>89</v>
      </c>
      <c r="AV409" s="13" t="s">
        <v>85</v>
      </c>
      <c r="AW409" s="13" t="s">
        <v>34</v>
      </c>
      <c r="AX409" s="13" t="s">
        <v>80</v>
      </c>
      <c r="AY409" s="244" t="s">
        <v>146</v>
      </c>
    </row>
    <row r="410" s="14" customFormat="1">
      <c r="A410" s="14"/>
      <c r="B410" s="245"/>
      <c r="C410" s="246"/>
      <c r="D410" s="236" t="s">
        <v>153</v>
      </c>
      <c r="E410" s="247" t="s">
        <v>1</v>
      </c>
      <c r="F410" s="248" t="s">
        <v>344</v>
      </c>
      <c r="G410" s="246"/>
      <c r="H410" s="249">
        <v>68.879999999999995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153</v>
      </c>
      <c r="AU410" s="255" t="s">
        <v>89</v>
      </c>
      <c r="AV410" s="14" t="s">
        <v>89</v>
      </c>
      <c r="AW410" s="14" t="s">
        <v>34</v>
      </c>
      <c r="AX410" s="14" t="s">
        <v>80</v>
      </c>
      <c r="AY410" s="255" t="s">
        <v>146</v>
      </c>
    </row>
    <row r="411" s="14" customFormat="1">
      <c r="A411" s="14"/>
      <c r="B411" s="245"/>
      <c r="C411" s="246"/>
      <c r="D411" s="236" t="s">
        <v>153</v>
      </c>
      <c r="E411" s="247" t="s">
        <v>1</v>
      </c>
      <c r="F411" s="248" t="s">
        <v>345</v>
      </c>
      <c r="G411" s="246"/>
      <c r="H411" s="249">
        <v>7.0099999999999998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153</v>
      </c>
      <c r="AU411" s="255" t="s">
        <v>89</v>
      </c>
      <c r="AV411" s="14" t="s">
        <v>89</v>
      </c>
      <c r="AW411" s="14" t="s">
        <v>34</v>
      </c>
      <c r="AX411" s="14" t="s">
        <v>80</v>
      </c>
      <c r="AY411" s="255" t="s">
        <v>146</v>
      </c>
    </row>
    <row r="412" s="14" customFormat="1">
      <c r="A412" s="14"/>
      <c r="B412" s="245"/>
      <c r="C412" s="246"/>
      <c r="D412" s="236" t="s">
        <v>153</v>
      </c>
      <c r="E412" s="247" t="s">
        <v>1</v>
      </c>
      <c r="F412" s="248" t="s">
        <v>346</v>
      </c>
      <c r="G412" s="246"/>
      <c r="H412" s="249">
        <v>4.9219999999999997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153</v>
      </c>
      <c r="AU412" s="255" t="s">
        <v>89</v>
      </c>
      <c r="AV412" s="14" t="s">
        <v>89</v>
      </c>
      <c r="AW412" s="14" t="s">
        <v>34</v>
      </c>
      <c r="AX412" s="14" t="s">
        <v>80</v>
      </c>
      <c r="AY412" s="255" t="s">
        <v>146</v>
      </c>
    </row>
    <row r="413" s="13" customFormat="1">
      <c r="A413" s="13"/>
      <c r="B413" s="234"/>
      <c r="C413" s="235"/>
      <c r="D413" s="236" t="s">
        <v>153</v>
      </c>
      <c r="E413" s="237" t="s">
        <v>1</v>
      </c>
      <c r="F413" s="238" t="s">
        <v>347</v>
      </c>
      <c r="G413" s="235"/>
      <c r="H413" s="237" t="s">
        <v>1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153</v>
      </c>
      <c r="AU413" s="244" t="s">
        <v>89</v>
      </c>
      <c r="AV413" s="13" t="s">
        <v>85</v>
      </c>
      <c r="AW413" s="13" t="s">
        <v>34</v>
      </c>
      <c r="AX413" s="13" t="s">
        <v>80</v>
      </c>
      <c r="AY413" s="244" t="s">
        <v>146</v>
      </c>
    </row>
    <row r="414" s="14" customFormat="1">
      <c r="A414" s="14"/>
      <c r="B414" s="245"/>
      <c r="C414" s="246"/>
      <c r="D414" s="236" t="s">
        <v>153</v>
      </c>
      <c r="E414" s="247" t="s">
        <v>1</v>
      </c>
      <c r="F414" s="248" t="s">
        <v>348</v>
      </c>
      <c r="G414" s="246"/>
      <c r="H414" s="249">
        <v>32.450000000000003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153</v>
      </c>
      <c r="AU414" s="255" t="s">
        <v>89</v>
      </c>
      <c r="AV414" s="14" t="s">
        <v>89</v>
      </c>
      <c r="AW414" s="14" t="s">
        <v>34</v>
      </c>
      <c r="AX414" s="14" t="s">
        <v>80</v>
      </c>
      <c r="AY414" s="255" t="s">
        <v>146</v>
      </c>
    </row>
    <row r="415" s="15" customFormat="1">
      <c r="A415" s="15"/>
      <c r="B415" s="256"/>
      <c r="C415" s="257"/>
      <c r="D415" s="236" t="s">
        <v>153</v>
      </c>
      <c r="E415" s="258" t="s">
        <v>1</v>
      </c>
      <c r="F415" s="259" t="s">
        <v>158</v>
      </c>
      <c r="G415" s="257"/>
      <c r="H415" s="260">
        <v>113.262</v>
      </c>
      <c r="I415" s="261"/>
      <c r="J415" s="257"/>
      <c r="K415" s="257"/>
      <c r="L415" s="262"/>
      <c r="M415" s="263"/>
      <c r="N415" s="264"/>
      <c r="O415" s="264"/>
      <c r="P415" s="264"/>
      <c r="Q415" s="264"/>
      <c r="R415" s="264"/>
      <c r="S415" s="264"/>
      <c r="T415" s="26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6" t="s">
        <v>153</v>
      </c>
      <c r="AU415" s="266" t="s">
        <v>89</v>
      </c>
      <c r="AV415" s="15" t="s">
        <v>95</v>
      </c>
      <c r="AW415" s="15" t="s">
        <v>34</v>
      </c>
      <c r="AX415" s="15" t="s">
        <v>85</v>
      </c>
      <c r="AY415" s="266" t="s">
        <v>146</v>
      </c>
    </row>
    <row r="416" s="12" customFormat="1" ht="22.8" customHeight="1">
      <c r="A416" s="12"/>
      <c r="B416" s="204"/>
      <c r="C416" s="205"/>
      <c r="D416" s="206" t="s">
        <v>79</v>
      </c>
      <c r="E416" s="218" t="s">
        <v>349</v>
      </c>
      <c r="F416" s="218" t="s">
        <v>350</v>
      </c>
      <c r="G416" s="205"/>
      <c r="H416" s="205"/>
      <c r="I416" s="208"/>
      <c r="J416" s="219">
        <f>BK416</f>
        <v>0</v>
      </c>
      <c r="K416" s="205"/>
      <c r="L416" s="210"/>
      <c r="M416" s="211"/>
      <c r="N416" s="212"/>
      <c r="O416" s="212"/>
      <c r="P416" s="213">
        <f>SUM(P417:P575)</f>
        <v>0</v>
      </c>
      <c r="Q416" s="212"/>
      <c r="R416" s="213">
        <f>SUM(R417:R575)</f>
        <v>0.055717500000000003</v>
      </c>
      <c r="S416" s="212"/>
      <c r="T416" s="214">
        <f>SUM(T417:T575)</f>
        <v>86.058898000000013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5" t="s">
        <v>85</v>
      </c>
      <c r="AT416" s="216" t="s">
        <v>79</v>
      </c>
      <c r="AU416" s="216" t="s">
        <v>85</v>
      </c>
      <c r="AY416" s="215" t="s">
        <v>146</v>
      </c>
      <c r="BK416" s="217">
        <f>SUM(BK417:BK575)</f>
        <v>0</v>
      </c>
    </row>
    <row r="417" s="2" customFormat="1" ht="33" customHeight="1">
      <c r="A417" s="39"/>
      <c r="B417" s="40"/>
      <c r="C417" s="220" t="s">
        <v>351</v>
      </c>
      <c r="D417" s="220" t="s">
        <v>148</v>
      </c>
      <c r="E417" s="221" t="s">
        <v>352</v>
      </c>
      <c r="F417" s="222" t="s">
        <v>353</v>
      </c>
      <c r="G417" s="223" t="s">
        <v>151</v>
      </c>
      <c r="H417" s="224">
        <v>327.75</v>
      </c>
      <c r="I417" s="225"/>
      <c r="J417" s="226">
        <f>ROUND(I417*H417,2)</f>
        <v>0</v>
      </c>
      <c r="K417" s="227"/>
      <c r="L417" s="45"/>
      <c r="M417" s="228" t="s">
        <v>1</v>
      </c>
      <c r="N417" s="229" t="s">
        <v>45</v>
      </c>
      <c r="O417" s="92"/>
      <c r="P417" s="230">
        <f>O417*H417</f>
        <v>0</v>
      </c>
      <c r="Q417" s="230">
        <v>0.00012999999999999999</v>
      </c>
      <c r="R417" s="230">
        <f>Q417*H417</f>
        <v>0.0426075</v>
      </c>
      <c r="S417" s="230">
        <v>0</v>
      </c>
      <c r="T417" s="231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2" t="s">
        <v>95</v>
      </c>
      <c r="AT417" s="232" t="s">
        <v>148</v>
      </c>
      <c r="AU417" s="232" t="s">
        <v>89</v>
      </c>
      <c r="AY417" s="18" t="s">
        <v>146</v>
      </c>
      <c r="BE417" s="233">
        <f>IF(N417="základní",J417,0)</f>
        <v>0</v>
      </c>
      <c r="BF417" s="233">
        <f>IF(N417="snížená",J417,0)</f>
        <v>0</v>
      </c>
      <c r="BG417" s="233">
        <f>IF(N417="zákl. přenesená",J417,0)</f>
        <v>0</v>
      </c>
      <c r="BH417" s="233">
        <f>IF(N417="sníž. přenesená",J417,0)</f>
        <v>0</v>
      </c>
      <c r="BI417" s="233">
        <f>IF(N417="nulová",J417,0)</f>
        <v>0</v>
      </c>
      <c r="BJ417" s="18" t="s">
        <v>85</v>
      </c>
      <c r="BK417" s="233">
        <f>ROUND(I417*H417,2)</f>
        <v>0</v>
      </c>
      <c r="BL417" s="18" t="s">
        <v>95</v>
      </c>
      <c r="BM417" s="232" t="s">
        <v>354</v>
      </c>
    </row>
    <row r="418" s="13" customFormat="1">
      <c r="A418" s="13"/>
      <c r="B418" s="234"/>
      <c r="C418" s="235"/>
      <c r="D418" s="236" t="s">
        <v>153</v>
      </c>
      <c r="E418" s="237" t="s">
        <v>1</v>
      </c>
      <c r="F418" s="238" t="s">
        <v>154</v>
      </c>
      <c r="G418" s="235"/>
      <c r="H418" s="237" t="s">
        <v>1</v>
      </c>
      <c r="I418" s="239"/>
      <c r="J418" s="235"/>
      <c r="K418" s="235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153</v>
      </c>
      <c r="AU418" s="244" t="s">
        <v>89</v>
      </c>
      <c r="AV418" s="13" t="s">
        <v>85</v>
      </c>
      <c r="AW418" s="13" t="s">
        <v>34</v>
      </c>
      <c r="AX418" s="13" t="s">
        <v>80</v>
      </c>
      <c r="AY418" s="244" t="s">
        <v>146</v>
      </c>
    </row>
    <row r="419" s="14" customFormat="1">
      <c r="A419" s="14"/>
      <c r="B419" s="245"/>
      <c r="C419" s="246"/>
      <c r="D419" s="236" t="s">
        <v>153</v>
      </c>
      <c r="E419" s="247" t="s">
        <v>1</v>
      </c>
      <c r="F419" s="248" t="s">
        <v>174</v>
      </c>
      <c r="G419" s="246"/>
      <c r="H419" s="249">
        <v>14.449999999999999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153</v>
      </c>
      <c r="AU419" s="255" t="s">
        <v>89</v>
      </c>
      <c r="AV419" s="14" t="s">
        <v>89</v>
      </c>
      <c r="AW419" s="14" t="s">
        <v>34</v>
      </c>
      <c r="AX419" s="14" t="s">
        <v>80</v>
      </c>
      <c r="AY419" s="255" t="s">
        <v>146</v>
      </c>
    </row>
    <row r="420" s="14" customFormat="1">
      <c r="A420" s="14"/>
      <c r="B420" s="245"/>
      <c r="C420" s="246"/>
      <c r="D420" s="236" t="s">
        <v>153</v>
      </c>
      <c r="E420" s="247" t="s">
        <v>1</v>
      </c>
      <c r="F420" s="248" t="s">
        <v>175</v>
      </c>
      <c r="G420" s="246"/>
      <c r="H420" s="249">
        <v>51.049999999999997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153</v>
      </c>
      <c r="AU420" s="255" t="s">
        <v>89</v>
      </c>
      <c r="AV420" s="14" t="s">
        <v>89</v>
      </c>
      <c r="AW420" s="14" t="s">
        <v>34</v>
      </c>
      <c r="AX420" s="14" t="s">
        <v>80</v>
      </c>
      <c r="AY420" s="255" t="s">
        <v>146</v>
      </c>
    </row>
    <row r="421" s="14" customFormat="1">
      <c r="A421" s="14"/>
      <c r="B421" s="245"/>
      <c r="C421" s="246"/>
      <c r="D421" s="236" t="s">
        <v>153</v>
      </c>
      <c r="E421" s="247" t="s">
        <v>1</v>
      </c>
      <c r="F421" s="248" t="s">
        <v>176</v>
      </c>
      <c r="G421" s="246"/>
      <c r="H421" s="249">
        <v>1.97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153</v>
      </c>
      <c r="AU421" s="255" t="s">
        <v>89</v>
      </c>
      <c r="AV421" s="14" t="s">
        <v>89</v>
      </c>
      <c r="AW421" s="14" t="s">
        <v>34</v>
      </c>
      <c r="AX421" s="14" t="s">
        <v>80</v>
      </c>
      <c r="AY421" s="255" t="s">
        <v>146</v>
      </c>
    </row>
    <row r="422" s="14" customFormat="1">
      <c r="A422" s="14"/>
      <c r="B422" s="245"/>
      <c r="C422" s="246"/>
      <c r="D422" s="236" t="s">
        <v>153</v>
      </c>
      <c r="E422" s="247" t="s">
        <v>1</v>
      </c>
      <c r="F422" s="248" t="s">
        <v>177</v>
      </c>
      <c r="G422" s="246"/>
      <c r="H422" s="249">
        <v>3.0699999999999998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153</v>
      </c>
      <c r="AU422" s="255" t="s">
        <v>89</v>
      </c>
      <c r="AV422" s="14" t="s">
        <v>89</v>
      </c>
      <c r="AW422" s="14" t="s">
        <v>34</v>
      </c>
      <c r="AX422" s="14" t="s">
        <v>80</v>
      </c>
      <c r="AY422" s="255" t="s">
        <v>146</v>
      </c>
    </row>
    <row r="423" s="14" customFormat="1">
      <c r="A423" s="14"/>
      <c r="B423" s="245"/>
      <c r="C423" s="246"/>
      <c r="D423" s="236" t="s">
        <v>153</v>
      </c>
      <c r="E423" s="247" t="s">
        <v>1</v>
      </c>
      <c r="F423" s="248" t="s">
        <v>178</v>
      </c>
      <c r="G423" s="246"/>
      <c r="H423" s="249">
        <v>23.800000000000001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153</v>
      </c>
      <c r="AU423" s="255" t="s">
        <v>89</v>
      </c>
      <c r="AV423" s="14" t="s">
        <v>89</v>
      </c>
      <c r="AW423" s="14" t="s">
        <v>34</v>
      </c>
      <c r="AX423" s="14" t="s">
        <v>80</v>
      </c>
      <c r="AY423" s="255" t="s">
        <v>146</v>
      </c>
    </row>
    <row r="424" s="14" customFormat="1">
      <c r="A424" s="14"/>
      <c r="B424" s="245"/>
      <c r="C424" s="246"/>
      <c r="D424" s="236" t="s">
        <v>153</v>
      </c>
      <c r="E424" s="247" t="s">
        <v>1</v>
      </c>
      <c r="F424" s="248" t="s">
        <v>179</v>
      </c>
      <c r="G424" s="246"/>
      <c r="H424" s="249">
        <v>8.3499999999999996</v>
      </c>
      <c r="I424" s="250"/>
      <c r="J424" s="246"/>
      <c r="K424" s="246"/>
      <c r="L424" s="251"/>
      <c r="M424" s="252"/>
      <c r="N424" s="253"/>
      <c r="O424" s="253"/>
      <c r="P424" s="253"/>
      <c r="Q424" s="253"/>
      <c r="R424" s="253"/>
      <c r="S424" s="253"/>
      <c r="T424" s="25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5" t="s">
        <v>153</v>
      </c>
      <c r="AU424" s="255" t="s">
        <v>89</v>
      </c>
      <c r="AV424" s="14" t="s">
        <v>89</v>
      </c>
      <c r="AW424" s="14" t="s">
        <v>34</v>
      </c>
      <c r="AX424" s="14" t="s">
        <v>80</v>
      </c>
      <c r="AY424" s="255" t="s">
        <v>146</v>
      </c>
    </row>
    <row r="425" s="14" customFormat="1">
      <c r="A425" s="14"/>
      <c r="B425" s="245"/>
      <c r="C425" s="246"/>
      <c r="D425" s="236" t="s">
        <v>153</v>
      </c>
      <c r="E425" s="247" t="s">
        <v>1</v>
      </c>
      <c r="F425" s="248" t="s">
        <v>180</v>
      </c>
      <c r="G425" s="246"/>
      <c r="H425" s="249">
        <v>61.57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153</v>
      </c>
      <c r="AU425" s="255" t="s">
        <v>89</v>
      </c>
      <c r="AV425" s="14" t="s">
        <v>89</v>
      </c>
      <c r="AW425" s="14" t="s">
        <v>34</v>
      </c>
      <c r="AX425" s="14" t="s">
        <v>80</v>
      </c>
      <c r="AY425" s="255" t="s">
        <v>146</v>
      </c>
    </row>
    <row r="426" s="14" customFormat="1">
      <c r="A426" s="14"/>
      <c r="B426" s="245"/>
      <c r="C426" s="246"/>
      <c r="D426" s="236" t="s">
        <v>153</v>
      </c>
      <c r="E426" s="247" t="s">
        <v>1</v>
      </c>
      <c r="F426" s="248" t="s">
        <v>181</v>
      </c>
      <c r="G426" s="246"/>
      <c r="H426" s="249">
        <v>4.9500000000000002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153</v>
      </c>
      <c r="AU426" s="255" t="s">
        <v>89</v>
      </c>
      <c r="AV426" s="14" t="s">
        <v>89</v>
      </c>
      <c r="AW426" s="14" t="s">
        <v>34</v>
      </c>
      <c r="AX426" s="14" t="s">
        <v>80</v>
      </c>
      <c r="AY426" s="255" t="s">
        <v>146</v>
      </c>
    </row>
    <row r="427" s="14" customFormat="1">
      <c r="A427" s="14"/>
      <c r="B427" s="245"/>
      <c r="C427" s="246"/>
      <c r="D427" s="236" t="s">
        <v>153</v>
      </c>
      <c r="E427" s="247" t="s">
        <v>1</v>
      </c>
      <c r="F427" s="248" t="s">
        <v>182</v>
      </c>
      <c r="G427" s="246"/>
      <c r="H427" s="249">
        <v>4.0300000000000002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153</v>
      </c>
      <c r="AU427" s="255" t="s">
        <v>89</v>
      </c>
      <c r="AV427" s="14" t="s">
        <v>89</v>
      </c>
      <c r="AW427" s="14" t="s">
        <v>34</v>
      </c>
      <c r="AX427" s="14" t="s">
        <v>80</v>
      </c>
      <c r="AY427" s="255" t="s">
        <v>146</v>
      </c>
    </row>
    <row r="428" s="14" customFormat="1">
      <c r="A428" s="14"/>
      <c r="B428" s="245"/>
      <c r="C428" s="246"/>
      <c r="D428" s="236" t="s">
        <v>153</v>
      </c>
      <c r="E428" s="247" t="s">
        <v>1</v>
      </c>
      <c r="F428" s="248" t="s">
        <v>183</v>
      </c>
      <c r="G428" s="246"/>
      <c r="H428" s="249">
        <v>6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153</v>
      </c>
      <c r="AU428" s="255" t="s">
        <v>89</v>
      </c>
      <c r="AV428" s="14" t="s">
        <v>89</v>
      </c>
      <c r="AW428" s="14" t="s">
        <v>34</v>
      </c>
      <c r="AX428" s="14" t="s">
        <v>80</v>
      </c>
      <c r="AY428" s="255" t="s">
        <v>146</v>
      </c>
    </row>
    <row r="429" s="14" customFormat="1">
      <c r="A429" s="14"/>
      <c r="B429" s="245"/>
      <c r="C429" s="246"/>
      <c r="D429" s="236" t="s">
        <v>153</v>
      </c>
      <c r="E429" s="247" t="s">
        <v>1</v>
      </c>
      <c r="F429" s="248" t="s">
        <v>184</v>
      </c>
      <c r="G429" s="246"/>
      <c r="H429" s="249">
        <v>2.3799999999999999</v>
      </c>
      <c r="I429" s="250"/>
      <c r="J429" s="246"/>
      <c r="K429" s="246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153</v>
      </c>
      <c r="AU429" s="255" t="s">
        <v>89</v>
      </c>
      <c r="AV429" s="14" t="s">
        <v>89</v>
      </c>
      <c r="AW429" s="14" t="s">
        <v>34</v>
      </c>
      <c r="AX429" s="14" t="s">
        <v>80</v>
      </c>
      <c r="AY429" s="255" t="s">
        <v>146</v>
      </c>
    </row>
    <row r="430" s="14" customFormat="1">
      <c r="A430" s="14"/>
      <c r="B430" s="245"/>
      <c r="C430" s="246"/>
      <c r="D430" s="236" t="s">
        <v>153</v>
      </c>
      <c r="E430" s="247" t="s">
        <v>1</v>
      </c>
      <c r="F430" s="248" t="s">
        <v>185</v>
      </c>
      <c r="G430" s="246"/>
      <c r="H430" s="249">
        <v>3.5800000000000001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153</v>
      </c>
      <c r="AU430" s="255" t="s">
        <v>89</v>
      </c>
      <c r="AV430" s="14" t="s">
        <v>89</v>
      </c>
      <c r="AW430" s="14" t="s">
        <v>34</v>
      </c>
      <c r="AX430" s="14" t="s">
        <v>80</v>
      </c>
      <c r="AY430" s="255" t="s">
        <v>146</v>
      </c>
    </row>
    <row r="431" s="14" customFormat="1">
      <c r="A431" s="14"/>
      <c r="B431" s="245"/>
      <c r="C431" s="246"/>
      <c r="D431" s="236" t="s">
        <v>153</v>
      </c>
      <c r="E431" s="247" t="s">
        <v>1</v>
      </c>
      <c r="F431" s="248" t="s">
        <v>186</v>
      </c>
      <c r="G431" s="246"/>
      <c r="H431" s="249">
        <v>3.8399999999999999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153</v>
      </c>
      <c r="AU431" s="255" t="s">
        <v>89</v>
      </c>
      <c r="AV431" s="14" t="s">
        <v>89</v>
      </c>
      <c r="AW431" s="14" t="s">
        <v>34</v>
      </c>
      <c r="AX431" s="14" t="s">
        <v>80</v>
      </c>
      <c r="AY431" s="255" t="s">
        <v>146</v>
      </c>
    </row>
    <row r="432" s="14" customFormat="1">
      <c r="A432" s="14"/>
      <c r="B432" s="245"/>
      <c r="C432" s="246"/>
      <c r="D432" s="236" t="s">
        <v>153</v>
      </c>
      <c r="E432" s="247" t="s">
        <v>1</v>
      </c>
      <c r="F432" s="248" t="s">
        <v>187</v>
      </c>
      <c r="G432" s="246"/>
      <c r="H432" s="249">
        <v>3.23</v>
      </c>
      <c r="I432" s="250"/>
      <c r="J432" s="246"/>
      <c r="K432" s="246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153</v>
      </c>
      <c r="AU432" s="255" t="s">
        <v>89</v>
      </c>
      <c r="AV432" s="14" t="s">
        <v>89</v>
      </c>
      <c r="AW432" s="14" t="s">
        <v>34</v>
      </c>
      <c r="AX432" s="14" t="s">
        <v>80</v>
      </c>
      <c r="AY432" s="255" t="s">
        <v>146</v>
      </c>
    </row>
    <row r="433" s="14" customFormat="1">
      <c r="A433" s="14"/>
      <c r="B433" s="245"/>
      <c r="C433" s="246"/>
      <c r="D433" s="236" t="s">
        <v>153</v>
      </c>
      <c r="E433" s="247" t="s">
        <v>1</v>
      </c>
      <c r="F433" s="248" t="s">
        <v>188</v>
      </c>
      <c r="G433" s="246"/>
      <c r="H433" s="249">
        <v>2.3700000000000001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153</v>
      </c>
      <c r="AU433" s="255" t="s">
        <v>89</v>
      </c>
      <c r="AV433" s="14" t="s">
        <v>89</v>
      </c>
      <c r="AW433" s="14" t="s">
        <v>34</v>
      </c>
      <c r="AX433" s="14" t="s">
        <v>80</v>
      </c>
      <c r="AY433" s="255" t="s">
        <v>146</v>
      </c>
    </row>
    <row r="434" s="14" customFormat="1">
      <c r="A434" s="14"/>
      <c r="B434" s="245"/>
      <c r="C434" s="246"/>
      <c r="D434" s="236" t="s">
        <v>153</v>
      </c>
      <c r="E434" s="247" t="s">
        <v>1</v>
      </c>
      <c r="F434" s="248" t="s">
        <v>189</v>
      </c>
      <c r="G434" s="246"/>
      <c r="H434" s="249">
        <v>2.9300000000000002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153</v>
      </c>
      <c r="AU434" s="255" t="s">
        <v>89</v>
      </c>
      <c r="AV434" s="14" t="s">
        <v>89</v>
      </c>
      <c r="AW434" s="14" t="s">
        <v>34</v>
      </c>
      <c r="AX434" s="14" t="s">
        <v>80</v>
      </c>
      <c r="AY434" s="255" t="s">
        <v>146</v>
      </c>
    </row>
    <row r="435" s="14" customFormat="1">
      <c r="A435" s="14"/>
      <c r="B435" s="245"/>
      <c r="C435" s="246"/>
      <c r="D435" s="236" t="s">
        <v>153</v>
      </c>
      <c r="E435" s="247" t="s">
        <v>1</v>
      </c>
      <c r="F435" s="248" t="s">
        <v>190</v>
      </c>
      <c r="G435" s="246"/>
      <c r="H435" s="249">
        <v>3.3100000000000001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153</v>
      </c>
      <c r="AU435" s="255" t="s">
        <v>89</v>
      </c>
      <c r="AV435" s="14" t="s">
        <v>89</v>
      </c>
      <c r="AW435" s="14" t="s">
        <v>34</v>
      </c>
      <c r="AX435" s="14" t="s">
        <v>80</v>
      </c>
      <c r="AY435" s="255" t="s">
        <v>146</v>
      </c>
    </row>
    <row r="436" s="16" customFormat="1">
      <c r="A436" s="16"/>
      <c r="B436" s="267"/>
      <c r="C436" s="268"/>
      <c r="D436" s="236" t="s">
        <v>153</v>
      </c>
      <c r="E436" s="269" t="s">
        <v>1</v>
      </c>
      <c r="F436" s="270" t="s">
        <v>163</v>
      </c>
      <c r="G436" s="268"/>
      <c r="H436" s="271">
        <v>200.88</v>
      </c>
      <c r="I436" s="272"/>
      <c r="J436" s="268"/>
      <c r="K436" s="268"/>
      <c r="L436" s="273"/>
      <c r="M436" s="274"/>
      <c r="N436" s="275"/>
      <c r="O436" s="275"/>
      <c r="P436" s="275"/>
      <c r="Q436" s="275"/>
      <c r="R436" s="275"/>
      <c r="S436" s="275"/>
      <c r="T436" s="27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77" t="s">
        <v>153</v>
      </c>
      <c r="AU436" s="277" t="s">
        <v>89</v>
      </c>
      <c r="AV436" s="16" t="s">
        <v>92</v>
      </c>
      <c r="AW436" s="16" t="s">
        <v>34</v>
      </c>
      <c r="AX436" s="16" t="s">
        <v>80</v>
      </c>
      <c r="AY436" s="277" t="s">
        <v>146</v>
      </c>
    </row>
    <row r="437" s="13" customFormat="1">
      <c r="A437" s="13"/>
      <c r="B437" s="234"/>
      <c r="C437" s="235"/>
      <c r="D437" s="236" t="s">
        <v>153</v>
      </c>
      <c r="E437" s="237" t="s">
        <v>1</v>
      </c>
      <c r="F437" s="238" t="s">
        <v>191</v>
      </c>
      <c r="G437" s="235"/>
      <c r="H437" s="237" t="s">
        <v>1</v>
      </c>
      <c r="I437" s="239"/>
      <c r="J437" s="235"/>
      <c r="K437" s="235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153</v>
      </c>
      <c r="AU437" s="244" t="s">
        <v>89</v>
      </c>
      <c r="AV437" s="13" t="s">
        <v>85</v>
      </c>
      <c r="AW437" s="13" t="s">
        <v>34</v>
      </c>
      <c r="AX437" s="13" t="s">
        <v>80</v>
      </c>
      <c r="AY437" s="244" t="s">
        <v>146</v>
      </c>
    </row>
    <row r="438" s="14" customFormat="1">
      <c r="A438" s="14"/>
      <c r="B438" s="245"/>
      <c r="C438" s="246"/>
      <c r="D438" s="236" t="s">
        <v>153</v>
      </c>
      <c r="E438" s="247" t="s">
        <v>1</v>
      </c>
      <c r="F438" s="248" t="s">
        <v>192</v>
      </c>
      <c r="G438" s="246"/>
      <c r="H438" s="249">
        <v>12.6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153</v>
      </c>
      <c r="AU438" s="255" t="s">
        <v>89</v>
      </c>
      <c r="AV438" s="14" t="s">
        <v>89</v>
      </c>
      <c r="AW438" s="14" t="s">
        <v>34</v>
      </c>
      <c r="AX438" s="14" t="s">
        <v>80</v>
      </c>
      <c r="AY438" s="255" t="s">
        <v>146</v>
      </c>
    </row>
    <row r="439" s="14" customFormat="1">
      <c r="A439" s="14"/>
      <c r="B439" s="245"/>
      <c r="C439" s="246"/>
      <c r="D439" s="236" t="s">
        <v>153</v>
      </c>
      <c r="E439" s="247" t="s">
        <v>1</v>
      </c>
      <c r="F439" s="248" t="s">
        <v>193</v>
      </c>
      <c r="G439" s="246"/>
      <c r="H439" s="249">
        <v>1.79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153</v>
      </c>
      <c r="AU439" s="255" t="s">
        <v>89</v>
      </c>
      <c r="AV439" s="14" t="s">
        <v>89</v>
      </c>
      <c r="AW439" s="14" t="s">
        <v>34</v>
      </c>
      <c r="AX439" s="14" t="s">
        <v>80</v>
      </c>
      <c r="AY439" s="255" t="s">
        <v>146</v>
      </c>
    </row>
    <row r="440" s="16" customFormat="1">
      <c r="A440" s="16"/>
      <c r="B440" s="267"/>
      <c r="C440" s="268"/>
      <c r="D440" s="236" t="s">
        <v>153</v>
      </c>
      <c r="E440" s="269" t="s">
        <v>1</v>
      </c>
      <c r="F440" s="270" t="s">
        <v>163</v>
      </c>
      <c r="G440" s="268"/>
      <c r="H440" s="271">
        <v>14.390000000000001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7" t="s">
        <v>153</v>
      </c>
      <c r="AU440" s="277" t="s">
        <v>89</v>
      </c>
      <c r="AV440" s="16" t="s">
        <v>92</v>
      </c>
      <c r="AW440" s="16" t="s">
        <v>34</v>
      </c>
      <c r="AX440" s="16" t="s">
        <v>80</v>
      </c>
      <c r="AY440" s="277" t="s">
        <v>146</v>
      </c>
    </row>
    <row r="441" s="16" customFormat="1">
      <c r="A441" s="16"/>
      <c r="B441" s="267"/>
      <c r="C441" s="268"/>
      <c r="D441" s="236" t="s">
        <v>153</v>
      </c>
      <c r="E441" s="269" t="s">
        <v>1</v>
      </c>
      <c r="F441" s="270" t="s">
        <v>163</v>
      </c>
      <c r="G441" s="268"/>
      <c r="H441" s="271">
        <v>0</v>
      </c>
      <c r="I441" s="272"/>
      <c r="J441" s="268"/>
      <c r="K441" s="268"/>
      <c r="L441" s="273"/>
      <c r="M441" s="274"/>
      <c r="N441" s="275"/>
      <c r="O441" s="275"/>
      <c r="P441" s="275"/>
      <c r="Q441" s="275"/>
      <c r="R441" s="275"/>
      <c r="S441" s="275"/>
      <c r="T441" s="27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77" t="s">
        <v>153</v>
      </c>
      <c r="AU441" s="277" t="s">
        <v>89</v>
      </c>
      <c r="AV441" s="16" t="s">
        <v>92</v>
      </c>
      <c r="AW441" s="16" t="s">
        <v>34</v>
      </c>
      <c r="AX441" s="16" t="s">
        <v>80</v>
      </c>
      <c r="AY441" s="277" t="s">
        <v>146</v>
      </c>
    </row>
    <row r="442" s="13" customFormat="1">
      <c r="A442" s="13"/>
      <c r="B442" s="234"/>
      <c r="C442" s="235"/>
      <c r="D442" s="236" t="s">
        <v>153</v>
      </c>
      <c r="E442" s="237" t="s">
        <v>1</v>
      </c>
      <c r="F442" s="238" t="s">
        <v>194</v>
      </c>
      <c r="G442" s="235"/>
      <c r="H442" s="237" t="s">
        <v>1</v>
      </c>
      <c r="I442" s="239"/>
      <c r="J442" s="235"/>
      <c r="K442" s="235"/>
      <c r="L442" s="240"/>
      <c r="M442" s="241"/>
      <c r="N442" s="242"/>
      <c r="O442" s="242"/>
      <c r="P442" s="242"/>
      <c r="Q442" s="242"/>
      <c r="R442" s="242"/>
      <c r="S442" s="242"/>
      <c r="T442" s="24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4" t="s">
        <v>153</v>
      </c>
      <c r="AU442" s="244" t="s">
        <v>89</v>
      </c>
      <c r="AV442" s="13" t="s">
        <v>85</v>
      </c>
      <c r="AW442" s="13" t="s">
        <v>34</v>
      </c>
      <c r="AX442" s="13" t="s">
        <v>80</v>
      </c>
      <c r="AY442" s="244" t="s">
        <v>146</v>
      </c>
    </row>
    <row r="443" s="14" customFormat="1">
      <c r="A443" s="14"/>
      <c r="B443" s="245"/>
      <c r="C443" s="246"/>
      <c r="D443" s="236" t="s">
        <v>153</v>
      </c>
      <c r="E443" s="247" t="s">
        <v>1</v>
      </c>
      <c r="F443" s="248" t="s">
        <v>195</v>
      </c>
      <c r="G443" s="246"/>
      <c r="H443" s="249">
        <v>30.059999999999999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153</v>
      </c>
      <c r="AU443" s="255" t="s">
        <v>89</v>
      </c>
      <c r="AV443" s="14" t="s">
        <v>89</v>
      </c>
      <c r="AW443" s="14" t="s">
        <v>34</v>
      </c>
      <c r="AX443" s="14" t="s">
        <v>80</v>
      </c>
      <c r="AY443" s="255" t="s">
        <v>146</v>
      </c>
    </row>
    <row r="444" s="14" customFormat="1">
      <c r="A444" s="14"/>
      <c r="B444" s="245"/>
      <c r="C444" s="246"/>
      <c r="D444" s="236" t="s">
        <v>153</v>
      </c>
      <c r="E444" s="247" t="s">
        <v>1</v>
      </c>
      <c r="F444" s="248" t="s">
        <v>196</v>
      </c>
      <c r="G444" s="246"/>
      <c r="H444" s="249">
        <v>7.5800000000000001</v>
      </c>
      <c r="I444" s="250"/>
      <c r="J444" s="246"/>
      <c r="K444" s="246"/>
      <c r="L444" s="251"/>
      <c r="M444" s="252"/>
      <c r="N444" s="253"/>
      <c r="O444" s="253"/>
      <c r="P444" s="253"/>
      <c r="Q444" s="253"/>
      <c r="R444" s="253"/>
      <c r="S444" s="253"/>
      <c r="T444" s="25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5" t="s">
        <v>153</v>
      </c>
      <c r="AU444" s="255" t="s">
        <v>89</v>
      </c>
      <c r="AV444" s="14" t="s">
        <v>89</v>
      </c>
      <c r="AW444" s="14" t="s">
        <v>34</v>
      </c>
      <c r="AX444" s="14" t="s">
        <v>80</v>
      </c>
      <c r="AY444" s="255" t="s">
        <v>146</v>
      </c>
    </row>
    <row r="445" s="16" customFormat="1">
      <c r="A445" s="16"/>
      <c r="B445" s="267"/>
      <c r="C445" s="268"/>
      <c r="D445" s="236" t="s">
        <v>153</v>
      </c>
      <c r="E445" s="269" t="s">
        <v>1</v>
      </c>
      <c r="F445" s="270" t="s">
        <v>163</v>
      </c>
      <c r="G445" s="268"/>
      <c r="H445" s="271">
        <v>37.640000000000001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7" t="s">
        <v>153</v>
      </c>
      <c r="AU445" s="277" t="s">
        <v>89</v>
      </c>
      <c r="AV445" s="16" t="s">
        <v>92</v>
      </c>
      <c r="AW445" s="16" t="s">
        <v>34</v>
      </c>
      <c r="AX445" s="16" t="s">
        <v>80</v>
      </c>
      <c r="AY445" s="277" t="s">
        <v>146</v>
      </c>
    </row>
    <row r="446" s="13" customFormat="1">
      <c r="A446" s="13"/>
      <c r="B446" s="234"/>
      <c r="C446" s="235"/>
      <c r="D446" s="236" t="s">
        <v>153</v>
      </c>
      <c r="E446" s="237" t="s">
        <v>1</v>
      </c>
      <c r="F446" s="238" t="s">
        <v>197</v>
      </c>
      <c r="G446" s="235"/>
      <c r="H446" s="237" t="s">
        <v>1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153</v>
      </c>
      <c r="AU446" s="244" t="s">
        <v>89</v>
      </c>
      <c r="AV446" s="13" t="s">
        <v>85</v>
      </c>
      <c r="AW446" s="13" t="s">
        <v>34</v>
      </c>
      <c r="AX446" s="13" t="s">
        <v>80</v>
      </c>
      <c r="AY446" s="244" t="s">
        <v>146</v>
      </c>
    </row>
    <row r="447" s="14" customFormat="1">
      <c r="A447" s="14"/>
      <c r="B447" s="245"/>
      <c r="C447" s="246"/>
      <c r="D447" s="236" t="s">
        <v>153</v>
      </c>
      <c r="E447" s="247" t="s">
        <v>1</v>
      </c>
      <c r="F447" s="248" t="s">
        <v>198</v>
      </c>
      <c r="G447" s="246"/>
      <c r="H447" s="249">
        <v>38.829999999999998</v>
      </c>
      <c r="I447" s="250"/>
      <c r="J447" s="246"/>
      <c r="K447" s="246"/>
      <c r="L447" s="251"/>
      <c r="M447" s="252"/>
      <c r="N447" s="253"/>
      <c r="O447" s="253"/>
      <c r="P447" s="253"/>
      <c r="Q447" s="253"/>
      <c r="R447" s="253"/>
      <c r="S447" s="253"/>
      <c r="T447" s="25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5" t="s">
        <v>153</v>
      </c>
      <c r="AU447" s="255" t="s">
        <v>89</v>
      </c>
      <c r="AV447" s="14" t="s">
        <v>89</v>
      </c>
      <c r="AW447" s="14" t="s">
        <v>34</v>
      </c>
      <c r="AX447" s="14" t="s">
        <v>80</v>
      </c>
      <c r="AY447" s="255" t="s">
        <v>146</v>
      </c>
    </row>
    <row r="448" s="16" customFormat="1">
      <c r="A448" s="16"/>
      <c r="B448" s="267"/>
      <c r="C448" s="268"/>
      <c r="D448" s="236" t="s">
        <v>153</v>
      </c>
      <c r="E448" s="269" t="s">
        <v>1</v>
      </c>
      <c r="F448" s="270" t="s">
        <v>163</v>
      </c>
      <c r="G448" s="268"/>
      <c r="H448" s="271">
        <v>38.829999999999998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77" t="s">
        <v>153</v>
      </c>
      <c r="AU448" s="277" t="s">
        <v>89</v>
      </c>
      <c r="AV448" s="16" t="s">
        <v>92</v>
      </c>
      <c r="AW448" s="16" t="s">
        <v>34</v>
      </c>
      <c r="AX448" s="16" t="s">
        <v>80</v>
      </c>
      <c r="AY448" s="277" t="s">
        <v>146</v>
      </c>
    </row>
    <row r="449" s="13" customFormat="1">
      <c r="A449" s="13"/>
      <c r="B449" s="234"/>
      <c r="C449" s="235"/>
      <c r="D449" s="236" t="s">
        <v>153</v>
      </c>
      <c r="E449" s="237" t="s">
        <v>1</v>
      </c>
      <c r="F449" s="238" t="s">
        <v>156</v>
      </c>
      <c r="G449" s="235"/>
      <c r="H449" s="237" t="s">
        <v>1</v>
      </c>
      <c r="I449" s="239"/>
      <c r="J449" s="235"/>
      <c r="K449" s="235"/>
      <c r="L449" s="240"/>
      <c r="M449" s="241"/>
      <c r="N449" s="242"/>
      <c r="O449" s="242"/>
      <c r="P449" s="242"/>
      <c r="Q449" s="242"/>
      <c r="R449" s="242"/>
      <c r="S449" s="242"/>
      <c r="T449" s="24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4" t="s">
        <v>153</v>
      </c>
      <c r="AU449" s="244" t="s">
        <v>89</v>
      </c>
      <c r="AV449" s="13" t="s">
        <v>85</v>
      </c>
      <c r="AW449" s="13" t="s">
        <v>34</v>
      </c>
      <c r="AX449" s="13" t="s">
        <v>80</v>
      </c>
      <c r="AY449" s="244" t="s">
        <v>146</v>
      </c>
    </row>
    <row r="450" s="14" customFormat="1">
      <c r="A450" s="14"/>
      <c r="B450" s="245"/>
      <c r="C450" s="246"/>
      <c r="D450" s="236" t="s">
        <v>153</v>
      </c>
      <c r="E450" s="247" t="s">
        <v>1</v>
      </c>
      <c r="F450" s="248" t="s">
        <v>199</v>
      </c>
      <c r="G450" s="246"/>
      <c r="H450" s="249">
        <v>20.390000000000001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153</v>
      </c>
      <c r="AU450" s="255" t="s">
        <v>89</v>
      </c>
      <c r="AV450" s="14" t="s">
        <v>89</v>
      </c>
      <c r="AW450" s="14" t="s">
        <v>34</v>
      </c>
      <c r="AX450" s="14" t="s">
        <v>80</v>
      </c>
      <c r="AY450" s="255" t="s">
        <v>146</v>
      </c>
    </row>
    <row r="451" s="16" customFormat="1">
      <c r="A451" s="16"/>
      <c r="B451" s="267"/>
      <c r="C451" s="268"/>
      <c r="D451" s="236" t="s">
        <v>153</v>
      </c>
      <c r="E451" s="269" t="s">
        <v>1</v>
      </c>
      <c r="F451" s="270" t="s">
        <v>163</v>
      </c>
      <c r="G451" s="268"/>
      <c r="H451" s="271">
        <v>20.390000000000001</v>
      </c>
      <c r="I451" s="272"/>
      <c r="J451" s="268"/>
      <c r="K451" s="268"/>
      <c r="L451" s="273"/>
      <c r="M451" s="274"/>
      <c r="N451" s="275"/>
      <c r="O451" s="275"/>
      <c r="P451" s="275"/>
      <c r="Q451" s="275"/>
      <c r="R451" s="275"/>
      <c r="S451" s="275"/>
      <c r="T451" s="27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T451" s="277" t="s">
        <v>153</v>
      </c>
      <c r="AU451" s="277" t="s">
        <v>89</v>
      </c>
      <c r="AV451" s="16" t="s">
        <v>92</v>
      </c>
      <c r="AW451" s="16" t="s">
        <v>34</v>
      </c>
      <c r="AX451" s="16" t="s">
        <v>80</v>
      </c>
      <c r="AY451" s="277" t="s">
        <v>146</v>
      </c>
    </row>
    <row r="452" s="13" customFormat="1">
      <c r="A452" s="13"/>
      <c r="B452" s="234"/>
      <c r="C452" s="235"/>
      <c r="D452" s="236" t="s">
        <v>153</v>
      </c>
      <c r="E452" s="237" t="s">
        <v>1</v>
      </c>
      <c r="F452" s="238" t="s">
        <v>200</v>
      </c>
      <c r="G452" s="235"/>
      <c r="H452" s="237" t="s">
        <v>1</v>
      </c>
      <c r="I452" s="239"/>
      <c r="J452" s="235"/>
      <c r="K452" s="235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153</v>
      </c>
      <c r="AU452" s="244" t="s">
        <v>89</v>
      </c>
      <c r="AV452" s="13" t="s">
        <v>85</v>
      </c>
      <c r="AW452" s="13" t="s">
        <v>34</v>
      </c>
      <c r="AX452" s="13" t="s">
        <v>80</v>
      </c>
      <c r="AY452" s="244" t="s">
        <v>146</v>
      </c>
    </row>
    <row r="453" s="14" customFormat="1">
      <c r="A453" s="14"/>
      <c r="B453" s="245"/>
      <c r="C453" s="246"/>
      <c r="D453" s="236" t="s">
        <v>153</v>
      </c>
      <c r="E453" s="247" t="s">
        <v>1</v>
      </c>
      <c r="F453" s="248" t="s">
        <v>201</v>
      </c>
      <c r="G453" s="246"/>
      <c r="H453" s="249">
        <v>2.3799999999999999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153</v>
      </c>
      <c r="AU453" s="255" t="s">
        <v>89</v>
      </c>
      <c r="AV453" s="14" t="s">
        <v>89</v>
      </c>
      <c r="AW453" s="14" t="s">
        <v>34</v>
      </c>
      <c r="AX453" s="14" t="s">
        <v>80</v>
      </c>
      <c r="AY453" s="255" t="s">
        <v>146</v>
      </c>
    </row>
    <row r="454" s="14" customFormat="1">
      <c r="A454" s="14"/>
      <c r="B454" s="245"/>
      <c r="C454" s="246"/>
      <c r="D454" s="236" t="s">
        <v>153</v>
      </c>
      <c r="E454" s="247" t="s">
        <v>1</v>
      </c>
      <c r="F454" s="248" t="s">
        <v>202</v>
      </c>
      <c r="G454" s="246"/>
      <c r="H454" s="249">
        <v>1.8500000000000001</v>
      </c>
      <c r="I454" s="250"/>
      <c r="J454" s="246"/>
      <c r="K454" s="246"/>
      <c r="L454" s="251"/>
      <c r="M454" s="252"/>
      <c r="N454" s="253"/>
      <c r="O454" s="253"/>
      <c r="P454" s="253"/>
      <c r="Q454" s="253"/>
      <c r="R454" s="253"/>
      <c r="S454" s="253"/>
      <c r="T454" s="25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5" t="s">
        <v>153</v>
      </c>
      <c r="AU454" s="255" t="s">
        <v>89</v>
      </c>
      <c r="AV454" s="14" t="s">
        <v>89</v>
      </c>
      <c r="AW454" s="14" t="s">
        <v>34</v>
      </c>
      <c r="AX454" s="14" t="s">
        <v>80</v>
      </c>
      <c r="AY454" s="255" t="s">
        <v>146</v>
      </c>
    </row>
    <row r="455" s="14" customFormat="1">
      <c r="A455" s="14"/>
      <c r="B455" s="245"/>
      <c r="C455" s="246"/>
      <c r="D455" s="236" t="s">
        <v>153</v>
      </c>
      <c r="E455" s="247" t="s">
        <v>1</v>
      </c>
      <c r="F455" s="248" t="s">
        <v>203</v>
      </c>
      <c r="G455" s="246"/>
      <c r="H455" s="249">
        <v>11.390000000000001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153</v>
      </c>
      <c r="AU455" s="255" t="s">
        <v>89</v>
      </c>
      <c r="AV455" s="14" t="s">
        <v>89</v>
      </c>
      <c r="AW455" s="14" t="s">
        <v>34</v>
      </c>
      <c r="AX455" s="14" t="s">
        <v>80</v>
      </c>
      <c r="AY455" s="255" t="s">
        <v>146</v>
      </c>
    </row>
    <row r="456" s="16" customFormat="1">
      <c r="A456" s="16"/>
      <c r="B456" s="267"/>
      <c r="C456" s="268"/>
      <c r="D456" s="236" t="s">
        <v>153</v>
      </c>
      <c r="E456" s="269" t="s">
        <v>1</v>
      </c>
      <c r="F456" s="270" t="s">
        <v>163</v>
      </c>
      <c r="G456" s="268"/>
      <c r="H456" s="271">
        <v>15.620000000000001</v>
      </c>
      <c r="I456" s="272"/>
      <c r="J456" s="268"/>
      <c r="K456" s="268"/>
      <c r="L456" s="273"/>
      <c r="M456" s="274"/>
      <c r="N456" s="275"/>
      <c r="O456" s="275"/>
      <c r="P456" s="275"/>
      <c r="Q456" s="275"/>
      <c r="R456" s="275"/>
      <c r="S456" s="275"/>
      <c r="T456" s="27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7" t="s">
        <v>153</v>
      </c>
      <c r="AU456" s="277" t="s">
        <v>89</v>
      </c>
      <c r="AV456" s="16" t="s">
        <v>92</v>
      </c>
      <c r="AW456" s="16" t="s">
        <v>34</v>
      </c>
      <c r="AX456" s="16" t="s">
        <v>80</v>
      </c>
      <c r="AY456" s="277" t="s">
        <v>146</v>
      </c>
    </row>
    <row r="457" s="16" customFormat="1">
      <c r="A457" s="16"/>
      <c r="B457" s="267"/>
      <c r="C457" s="268"/>
      <c r="D457" s="236" t="s">
        <v>153</v>
      </c>
      <c r="E457" s="269" t="s">
        <v>1</v>
      </c>
      <c r="F457" s="270" t="s">
        <v>163</v>
      </c>
      <c r="G457" s="268"/>
      <c r="H457" s="271">
        <v>0</v>
      </c>
      <c r="I457" s="272"/>
      <c r="J457" s="268"/>
      <c r="K457" s="268"/>
      <c r="L457" s="273"/>
      <c r="M457" s="274"/>
      <c r="N457" s="275"/>
      <c r="O457" s="275"/>
      <c r="P457" s="275"/>
      <c r="Q457" s="275"/>
      <c r="R457" s="275"/>
      <c r="S457" s="275"/>
      <c r="T457" s="27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T457" s="277" t="s">
        <v>153</v>
      </c>
      <c r="AU457" s="277" t="s">
        <v>89</v>
      </c>
      <c r="AV457" s="16" t="s">
        <v>92</v>
      </c>
      <c r="AW457" s="16" t="s">
        <v>34</v>
      </c>
      <c r="AX457" s="16" t="s">
        <v>80</v>
      </c>
      <c r="AY457" s="277" t="s">
        <v>146</v>
      </c>
    </row>
    <row r="458" s="15" customFormat="1">
      <c r="A458" s="15"/>
      <c r="B458" s="256"/>
      <c r="C458" s="257"/>
      <c r="D458" s="236" t="s">
        <v>153</v>
      </c>
      <c r="E458" s="258" t="s">
        <v>1</v>
      </c>
      <c r="F458" s="259" t="s">
        <v>158</v>
      </c>
      <c r="G458" s="257"/>
      <c r="H458" s="260">
        <v>327.75</v>
      </c>
      <c r="I458" s="261"/>
      <c r="J458" s="257"/>
      <c r="K458" s="257"/>
      <c r="L458" s="262"/>
      <c r="M458" s="263"/>
      <c r="N458" s="264"/>
      <c r="O458" s="264"/>
      <c r="P458" s="264"/>
      <c r="Q458" s="264"/>
      <c r="R458" s="264"/>
      <c r="S458" s="264"/>
      <c r="T458" s="26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6" t="s">
        <v>153</v>
      </c>
      <c r="AU458" s="266" t="s">
        <v>89</v>
      </c>
      <c r="AV458" s="15" t="s">
        <v>95</v>
      </c>
      <c r="AW458" s="15" t="s">
        <v>34</v>
      </c>
      <c r="AX458" s="15" t="s">
        <v>85</v>
      </c>
      <c r="AY458" s="266" t="s">
        <v>146</v>
      </c>
    </row>
    <row r="459" s="2" customFormat="1" ht="24.15" customHeight="1">
      <c r="A459" s="39"/>
      <c r="B459" s="40"/>
      <c r="C459" s="220" t="s">
        <v>355</v>
      </c>
      <c r="D459" s="220" t="s">
        <v>148</v>
      </c>
      <c r="E459" s="221" t="s">
        <v>356</v>
      </c>
      <c r="F459" s="222" t="s">
        <v>357</v>
      </c>
      <c r="G459" s="223" t="s">
        <v>151</v>
      </c>
      <c r="H459" s="224">
        <v>327.75</v>
      </c>
      <c r="I459" s="225"/>
      <c r="J459" s="226">
        <f>ROUND(I459*H459,2)</f>
        <v>0</v>
      </c>
      <c r="K459" s="227"/>
      <c r="L459" s="45"/>
      <c r="M459" s="228" t="s">
        <v>1</v>
      </c>
      <c r="N459" s="229" t="s">
        <v>45</v>
      </c>
      <c r="O459" s="92"/>
      <c r="P459" s="230">
        <f>O459*H459</f>
        <v>0</v>
      </c>
      <c r="Q459" s="230">
        <v>4.0000000000000003E-05</v>
      </c>
      <c r="R459" s="230">
        <f>Q459*H459</f>
        <v>0.013110000000000002</v>
      </c>
      <c r="S459" s="230">
        <v>0</v>
      </c>
      <c r="T459" s="231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2" t="s">
        <v>95</v>
      </c>
      <c r="AT459" s="232" t="s">
        <v>148</v>
      </c>
      <c r="AU459" s="232" t="s">
        <v>89</v>
      </c>
      <c r="AY459" s="18" t="s">
        <v>146</v>
      </c>
      <c r="BE459" s="233">
        <f>IF(N459="základní",J459,0)</f>
        <v>0</v>
      </c>
      <c r="BF459" s="233">
        <f>IF(N459="snížená",J459,0)</f>
        <v>0</v>
      </c>
      <c r="BG459" s="233">
        <f>IF(N459="zákl. přenesená",J459,0)</f>
        <v>0</v>
      </c>
      <c r="BH459" s="233">
        <f>IF(N459="sníž. přenesená",J459,0)</f>
        <v>0</v>
      </c>
      <c r="BI459" s="233">
        <f>IF(N459="nulová",J459,0)</f>
        <v>0</v>
      </c>
      <c r="BJ459" s="18" t="s">
        <v>85</v>
      </c>
      <c r="BK459" s="233">
        <f>ROUND(I459*H459,2)</f>
        <v>0</v>
      </c>
      <c r="BL459" s="18" t="s">
        <v>95</v>
      </c>
      <c r="BM459" s="232" t="s">
        <v>358</v>
      </c>
    </row>
    <row r="460" s="13" customFormat="1">
      <c r="A460" s="13"/>
      <c r="B460" s="234"/>
      <c r="C460" s="235"/>
      <c r="D460" s="236" t="s">
        <v>153</v>
      </c>
      <c r="E460" s="237" t="s">
        <v>1</v>
      </c>
      <c r="F460" s="238" t="s">
        <v>154</v>
      </c>
      <c r="G460" s="235"/>
      <c r="H460" s="237" t="s">
        <v>1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153</v>
      </c>
      <c r="AU460" s="244" t="s">
        <v>89</v>
      </c>
      <c r="AV460" s="13" t="s">
        <v>85</v>
      </c>
      <c r="AW460" s="13" t="s">
        <v>34</v>
      </c>
      <c r="AX460" s="13" t="s">
        <v>80</v>
      </c>
      <c r="AY460" s="244" t="s">
        <v>146</v>
      </c>
    </row>
    <row r="461" s="14" customFormat="1">
      <c r="A461" s="14"/>
      <c r="B461" s="245"/>
      <c r="C461" s="246"/>
      <c r="D461" s="236" t="s">
        <v>153</v>
      </c>
      <c r="E461" s="247" t="s">
        <v>1</v>
      </c>
      <c r="F461" s="248" t="s">
        <v>174</v>
      </c>
      <c r="G461" s="246"/>
      <c r="H461" s="249">
        <v>14.449999999999999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153</v>
      </c>
      <c r="AU461" s="255" t="s">
        <v>89</v>
      </c>
      <c r="AV461" s="14" t="s">
        <v>89</v>
      </c>
      <c r="AW461" s="14" t="s">
        <v>34</v>
      </c>
      <c r="AX461" s="14" t="s">
        <v>80</v>
      </c>
      <c r="AY461" s="255" t="s">
        <v>146</v>
      </c>
    </row>
    <row r="462" s="14" customFormat="1">
      <c r="A462" s="14"/>
      <c r="B462" s="245"/>
      <c r="C462" s="246"/>
      <c r="D462" s="236" t="s">
        <v>153</v>
      </c>
      <c r="E462" s="247" t="s">
        <v>1</v>
      </c>
      <c r="F462" s="248" t="s">
        <v>175</v>
      </c>
      <c r="G462" s="246"/>
      <c r="H462" s="249">
        <v>51.049999999999997</v>
      </c>
      <c r="I462" s="250"/>
      <c r="J462" s="246"/>
      <c r="K462" s="246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153</v>
      </c>
      <c r="AU462" s="255" t="s">
        <v>89</v>
      </c>
      <c r="AV462" s="14" t="s">
        <v>89</v>
      </c>
      <c r="AW462" s="14" t="s">
        <v>34</v>
      </c>
      <c r="AX462" s="14" t="s">
        <v>80</v>
      </c>
      <c r="AY462" s="255" t="s">
        <v>146</v>
      </c>
    </row>
    <row r="463" s="14" customFormat="1">
      <c r="A463" s="14"/>
      <c r="B463" s="245"/>
      <c r="C463" s="246"/>
      <c r="D463" s="236" t="s">
        <v>153</v>
      </c>
      <c r="E463" s="247" t="s">
        <v>1</v>
      </c>
      <c r="F463" s="248" t="s">
        <v>176</v>
      </c>
      <c r="G463" s="246"/>
      <c r="H463" s="249">
        <v>1.97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153</v>
      </c>
      <c r="AU463" s="255" t="s">
        <v>89</v>
      </c>
      <c r="AV463" s="14" t="s">
        <v>89</v>
      </c>
      <c r="AW463" s="14" t="s">
        <v>34</v>
      </c>
      <c r="AX463" s="14" t="s">
        <v>80</v>
      </c>
      <c r="AY463" s="255" t="s">
        <v>146</v>
      </c>
    </row>
    <row r="464" s="14" customFormat="1">
      <c r="A464" s="14"/>
      <c r="B464" s="245"/>
      <c r="C464" s="246"/>
      <c r="D464" s="236" t="s">
        <v>153</v>
      </c>
      <c r="E464" s="247" t="s">
        <v>1</v>
      </c>
      <c r="F464" s="248" t="s">
        <v>177</v>
      </c>
      <c r="G464" s="246"/>
      <c r="H464" s="249">
        <v>3.0699999999999998</v>
      </c>
      <c r="I464" s="250"/>
      <c r="J464" s="246"/>
      <c r="K464" s="246"/>
      <c r="L464" s="251"/>
      <c r="M464" s="252"/>
      <c r="N464" s="253"/>
      <c r="O464" s="253"/>
      <c r="P464" s="253"/>
      <c r="Q464" s="253"/>
      <c r="R464" s="253"/>
      <c r="S464" s="253"/>
      <c r="T464" s="25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5" t="s">
        <v>153</v>
      </c>
      <c r="AU464" s="255" t="s">
        <v>89</v>
      </c>
      <c r="AV464" s="14" t="s">
        <v>89</v>
      </c>
      <c r="AW464" s="14" t="s">
        <v>34</v>
      </c>
      <c r="AX464" s="14" t="s">
        <v>80</v>
      </c>
      <c r="AY464" s="255" t="s">
        <v>146</v>
      </c>
    </row>
    <row r="465" s="14" customFormat="1">
      <c r="A465" s="14"/>
      <c r="B465" s="245"/>
      <c r="C465" s="246"/>
      <c r="D465" s="236" t="s">
        <v>153</v>
      </c>
      <c r="E465" s="247" t="s">
        <v>1</v>
      </c>
      <c r="F465" s="248" t="s">
        <v>178</v>
      </c>
      <c r="G465" s="246"/>
      <c r="H465" s="249">
        <v>23.800000000000001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153</v>
      </c>
      <c r="AU465" s="255" t="s">
        <v>89</v>
      </c>
      <c r="AV465" s="14" t="s">
        <v>89</v>
      </c>
      <c r="AW465" s="14" t="s">
        <v>34</v>
      </c>
      <c r="AX465" s="14" t="s">
        <v>80</v>
      </c>
      <c r="AY465" s="255" t="s">
        <v>146</v>
      </c>
    </row>
    <row r="466" s="14" customFormat="1">
      <c r="A466" s="14"/>
      <c r="B466" s="245"/>
      <c r="C466" s="246"/>
      <c r="D466" s="236" t="s">
        <v>153</v>
      </c>
      <c r="E466" s="247" t="s">
        <v>1</v>
      </c>
      <c r="F466" s="248" t="s">
        <v>179</v>
      </c>
      <c r="G466" s="246"/>
      <c r="H466" s="249">
        <v>8.3499999999999996</v>
      </c>
      <c r="I466" s="250"/>
      <c r="J466" s="246"/>
      <c r="K466" s="246"/>
      <c r="L466" s="251"/>
      <c r="M466" s="252"/>
      <c r="N466" s="253"/>
      <c r="O466" s="253"/>
      <c r="P466" s="253"/>
      <c r="Q466" s="253"/>
      <c r="R466" s="253"/>
      <c r="S466" s="253"/>
      <c r="T466" s="25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5" t="s">
        <v>153</v>
      </c>
      <c r="AU466" s="255" t="s">
        <v>89</v>
      </c>
      <c r="AV466" s="14" t="s">
        <v>89</v>
      </c>
      <c r="AW466" s="14" t="s">
        <v>34</v>
      </c>
      <c r="AX466" s="14" t="s">
        <v>80</v>
      </c>
      <c r="AY466" s="255" t="s">
        <v>146</v>
      </c>
    </row>
    <row r="467" s="14" customFormat="1">
      <c r="A467" s="14"/>
      <c r="B467" s="245"/>
      <c r="C467" s="246"/>
      <c r="D467" s="236" t="s">
        <v>153</v>
      </c>
      <c r="E467" s="247" t="s">
        <v>1</v>
      </c>
      <c r="F467" s="248" t="s">
        <v>180</v>
      </c>
      <c r="G467" s="246"/>
      <c r="H467" s="249">
        <v>61.57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153</v>
      </c>
      <c r="AU467" s="255" t="s">
        <v>89</v>
      </c>
      <c r="AV467" s="14" t="s">
        <v>89</v>
      </c>
      <c r="AW467" s="14" t="s">
        <v>34</v>
      </c>
      <c r="AX467" s="14" t="s">
        <v>80</v>
      </c>
      <c r="AY467" s="255" t="s">
        <v>146</v>
      </c>
    </row>
    <row r="468" s="14" customFormat="1">
      <c r="A468" s="14"/>
      <c r="B468" s="245"/>
      <c r="C468" s="246"/>
      <c r="D468" s="236" t="s">
        <v>153</v>
      </c>
      <c r="E468" s="247" t="s">
        <v>1</v>
      </c>
      <c r="F468" s="248" t="s">
        <v>181</v>
      </c>
      <c r="G468" s="246"/>
      <c r="H468" s="249">
        <v>4.9500000000000002</v>
      </c>
      <c r="I468" s="250"/>
      <c r="J468" s="246"/>
      <c r="K468" s="246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153</v>
      </c>
      <c r="AU468" s="255" t="s">
        <v>89</v>
      </c>
      <c r="AV468" s="14" t="s">
        <v>89</v>
      </c>
      <c r="AW468" s="14" t="s">
        <v>34</v>
      </c>
      <c r="AX468" s="14" t="s">
        <v>80</v>
      </c>
      <c r="AY468" s="255" t="s">
        <v>146</v>
      </c>
    </row>
    <row r="469" s="14" customFormat="1">
      <c r="A469" s="14"/>
      <c r="B469" s="245"/>
      <c r="C469" s="246"/>
      <c r="D469" s="236" t="s">
        <v>153</v>
      </c>
      <c r="E469" s="247" t="s">
        <v>1</v>
      </c>
      <c r="F469" s="248" t="s">
        <v>182</v>
      </c>
      <c r="G469" s="246"/>
      <c r="H469" s="249">
        <v>4.0300000000000002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153</v>
      </c>
      <c r="AU469" s="255" t="s">
        <v>89</v>
      </c>
      <c r="AV469" s="14" t="s">
        <v>89</v>
      </c>
      <c r="AW469" s="14" t="s">
        <v>34</v>
      </c>
      <c r="AX469" s="14" t="s">
        <v>80</v>
      </c>
      <c r="AY469" s="255" t="s">
        <v>146</v>
      </c>
    </row>
    <row r="470" s="14" customFormat="1">
      <c r="A470" s="14"/>
      <c r="B470" s="245"/>
      <c r="C470" s="246"/>
      <c r="D470" s="236" t="s">
        <v>153</v>
      </c>
      <c r="E470" s="247" t="s">
        <v>1</v>
      </c>
      <c r="F470" s="248" t="s">
        <v>183</v>
      </c>
      <c r="G470" s="246"/>
      <c r="H470" s="249">
        <v>6</v>
      </c>
      <c r="I470" s="250"/>
      <c r="J470" s="246"/>
      <c r="K470" s="246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153</v>
      </c>
      <c r="AU470" s="255" t="s">
        <v>89</v>
      </c>
      <c r="AV470" s="14" t="s">
        <v>89</v>
      </c>
      <c r="AW470" s="14" t="s">
        <v>34</v>
      </c>
      <c r="AX470" s="14" t="s">
        <v>80</v>
      </c>
      <c r="AY470" s="255" t="s">
        <v>146</v>
      </c>
    </row>
    <row r="471" s="14" customFormat="1">
      <c r="A471" s="14"/>
      <c r="B471" s="245"/>
      <c r="C471" s="246"/>
      <c r="D471" s="236" t="s">
        <v>153</v>
      </c>
      <c r="E471" s="247" t="s">
        <v>1</v>
      </c>
      <c r="F471" s="248" t="s">
        <v>184</v>
      </c>
      <c r="G471" s="246"/>
      <c r="H471" s="249">
        <v>2.3799999999999999</v>
      </c>
      <c r="I471" s="250"/>
      <c r="J471" s="246"/>
      <c r="K471" s="246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153</v>
      </c>
      <c r="AU471" s="255" t="s">
        <v>89</v>
      </c>
      <c r="AV471" s="14" t="s">
        <v>89</v>
      </c>
      <c r="AW471" s="14" t="s">
        <v>34</v>
      </c>
      <c r="AX471" s="14" t="s">
        <v>80</v>
      </c>
      <c r="AY471" s="255" t="s">
        <v>146</v>
      </c>
    </row>
    <row r="472" s="14" customFormat="1">
      <c r="A472" s="14"/>
      <c r="B472" s="245"/>
      <c r="C472" s="246"/>
      <c r="D472" s="236" t="s">
        <v>153</v>
      </c>
      <c r="E472" s="247" t="s">
        <v>1</v>
      </c>
      <c r="F472" s="248" t="s">
        <v>185</v>
      </c>
      <c r="G472" s="246"/>
      <c r="H472" s="249">
        <v>3.5800000000000001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153</v>
      </c>
      <c r="AU472" s="255" t="s">
        <v>89</v>
      </c>
      <c r="AV472" s="14" t="s">
        <v>89</v>
      </c>
      <c r="AW472" s="14" t="s">
        <v>34</v>
      </c>
      <c r="AX472" s="14" t="s">
        <v>80</v>
      </c>
      <c r="AY472" s="255" t="s">
        <v>146</v>
      </c>
    </row>
    <row r="473" s="14" customFormat="1">
      <c r="A473" s="14"/>
      <c r="B473" s="245"/>
      <c r="C473" s="246"/>
      <c r="D473" s="236" t="s">
        <v>153</v>
      </c>
      <c r="E473" s="247" t="s">
        <v>1</v>
      </c>
      <c r="F473" s="248" t="s">
        <v>186</v>
      </c>
      <c r="G473" s="246"/>
      <c r="H473" s="249">
        <v>3.8399999999999999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153</v>
      </c>
      <c r="AU473" s="255" t="s">
        <v>89</v>
      </c>
      <c r="AV473" s="14" t="s">
        <v>89</v>
      </c>
      <c r="AW473" s="14" t="s">
        <v>34</v>
      </c>
      <c r="AX473" s="14" t="s">
        <v>80</v>
      </c>
      <c r="AY473" s="255" t="s">
        <v>146</v>
      </c>
    </row>
    <row r="474" s="14" customFormat="1">
      <c r="A474" s="14"/>
      <c r="B474" s="245"/>
      <c r="C474" s="246"/>
      <c r="D474" s="236" t="s">
        <v>153</v>
      </c>
      <c r="E474" s="247" t="s">
        <v>1</v>
      </c>
      <c r="F474" s="248" t="s">
        <v>187</v>
      </c>
      <c r="G474" s="246"/>
      <c r="H474" s="249">
        <v>3.23</v>
      </c>
      <c r="I474" s="250"/>
      <c r="J474" s="246"/>
      <c r="K474" s="246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153</v>
      </c>
      <c r="AU474" s="255" t="s">
        <v>89</v>
      </c>
      <c r="AV474" s="14" t="s">
        <v>89</v>
      </c>
      <c r="AW474" s="14" t="s">
        <v>34</v>
      </c>
      <c r="AX474" s="14" t="s">
        <v>80</v>
      </c>
      <c r="AY474" s="255" t="s">
        <v>146</v>
      </c>
    </row>
    <row r="475" s="14" customFormat="1">
      <c r="A475" s="14"/>
      <c r="B475" s="245"/>
      <c r="C475" s="246"/>
      <c r="D475" s="236" t="s">
        <v>153</v>
      </c>
      <c r="E475" s="247" t="s">
        <v>1</v>
      </c>
      <c r="F475" s="248" t="s">
        <v>188</v>
      </c>
      <c r="G475" s="246"/>
      <c r="H475" s="249">
        <v>2.3700000000000001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153</v>
      </c>
      <c r="AU475" s="255" t="s">
        <v>89</v>
      </c>
      <c r="AV475" s="14" t="s">
        <v>89</v>
      </c>
      <c r="AW475" s="14" t="s">
        <v>34</v>
      </c>
      <c r="AX475" s="14" t="s">
        <v>80</v>
      </c>
      <c r="AY475" s="255" t="s">
        <v>146</v>
      </c>
    </row>
    <row r="476" s="14" customFormat="1">
      <c r="A476" s="14"/>
      <c r="B476" s="245"/>
      <c r="C476" s="246"/>
      <c r="D476" s="236" t="s">
        <v>153</v>
      </c>
      <c r="E476" s="247" t="s">
        <v>1</v>
      </c>
      <c r="F476" s="248" t="s">
        <v>189</v>
      </c>
      <c r="G476" s="246"/>
      <c r="H476" s="249">
        <v>2.9300000000000002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153</v>
      </c>
      <c r="AU476" s="255" t="s">
        <v>89</v>
      </c>
      <c r="AV476" s="14" t="s">
        <v>89</v>
      </c>
      <c r="AW476" s="14" t="s">
        <v>34</v>
      </c>
      <c r="AX476" s="14" t="s">
        <v>80</v>
      </c>
      <c r="AY476" s="255" t="s">
        <v>146</v>
      </c>
    </row>
    <row r="477" s="14" customFormat="1">
      <c r="A477" s="14"/>
      <c r="B477" s="245"/>
      <c r="C477" s="246"/>
      <c r="D477" s="236" t="s">
        <v>153</v>
      </c>
      <c r="E477" s="247" t="s">
        <v>1</v>
      </c>
      <c r="F477" s="248" t="s">
        <v>190</v>
      </c>
      <c r="G477" s="246"/>
      <c r="H477" s="249">
        <v>3.3100000000000001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153</v>
      </c>
      <c r="AU477" s="255" t="s">
        <v>89</v>
      </c>
      <c r="AV477" s="14" t="s">
        <v>89</v>
      </c>
      <c r="AW477" s="14" t="s">
        <v>34</v>
      </c>
      <c r="AX477" s="14" t="s">
        <v>80</v>
      </c>
      <c r="AY477" s="255" t="s">
        <v>146</v>
      </c>
    </row>
    <row r="478" s="16" customFormat="1">
      <c r="A478" s="16"/>
      <c r="B478" s="267"/>
      <c r="C478" s="268"/>
      <c r="D478" s="236" t="s">
        <v>153</v>
      </c>
      <c r="E478" s="269" t="s">
        <v>1</v>
      </c>
      <c r="F478" s="270" t="s">
        <v>163</v>
      </c>
      <c r="G478" s="268"/>
      <c r="H478" s="271">
        <v>200.88</v>
      </c>
      <c r="I478" s="272"/>
      <c r="J478" s="268"/>
      <c r="K478" s="268"/>
      <c r="L478" s="273"/>
      <c r="M478" s="274"/>
      <c r="N478" s="275"/>
      <c r="O478" s="275"/>
      <c r="P478" s="275"/>
      <c r="Q478" s="275"/>
      <c r="R478" s="275"/>
      <c r="S478" s="275"/>
      <c r="T478" s="27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T478" s="277" t="s">
        <v>153</v>
      </c>
      <c r="AU478" s="277" t="s">
        <v>89</v>
      </c>
      <c r="AV478" s="16" t="s">
        <v>92</v>
      </c>
      <c r="AW478" s="16" t="s">
        <v>34</v>
      </c>
      <c r="AX478" s="16" t="s">
        <v>80</v>
      </c>
      <c r="AY478" s="277" t="s">
        <v>146</v>
      </c>
    </row>
    <row r="479" s="13" customFormat="1">
      <c r="A479" s="13"/>
      <c r="B479" s="234"/>
      <c r="C479" s="235"/>
      <c r="D479" s="236" t="s">
        <v>153</v>
      </c>
      <c r="E479" s="237" t="s">
        <v>1</v>
      </c>
      <c r="F479" s="238" t="s">
        <v>191</v>
      </c>
      <c r="G479" s="235"/>
      <c r="H479" s="237" t="s">
        <v>1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153</v>
      </c>
      <c r="AU479" s="244" t="s">
        <v>89</v>
      </c>
      <c r="AV479" s="13" t="s">
        <v>85</v>
      </c>
      <c r="AW479" s="13" t="s">
        <v>34</v>
      </c>
      <c r="AX479" s="13" t="s">
        <v>80</v>
      </c>
      <c r="AY479" s="244" t="s">
        <v>146</v>
      </c>
    </row>
    <row r="480" s="14" customFormat="1">
      <c r="A480" s="14"/>
      <c r="B480" s="245"/>
      <c r="C480" s="246"/>
      <c r="D480" s="236" t="s">
        <v>153</v>
      </c>
      <c r="E480" s="247" t="s">
        <v>1</v>
      </c>
      <c r="F480" s="248" t="s">
        <v>192</v>
      </c>
      <c r="G480" s="246"/>
      <c r="H480" s="249">
        <v>12.6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153</v>
      </c>
      <c r="AU480" s="255" t="s">
        <v>89</v>
      </c>
      <c r="AV480" s="14" t="s">
        <v>89</v>
      </c>
      <c r="AW480" s="14" t="s">
        <v>34</v>
      </c>
      <c r="AX480" s="14" t="s">
        <v>80</v>
      </c>
      <c r="AY480" s="255" t="s">
        <v>146</v>
      </c>
    </row>
    <row r="481" s="14" customFormat="1">
      <c r="A481" s="14"/>
      <c r="B481" s="245"/>
      <c r="C481" s="246"/>
      <c r="D481" s="236" t="s">
        <v>153</v>
      </c>
      <c r="E481" s="247" t="s">
        <v>1</v>
      </c>
      <c r="F481" s="248" t="s">
        <v>193</v>
      </c>
      <c r="G481" s="246"/>
      <c r="H481" s="249">
        <v>1.79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153</v>
      </c>
      <c r="AU481" s="255" t="s">
        <v>89</v>
      </c>
      <c r="AV481" s="14" t="s">
        <v>89</v>
      </c>
      <c r="AW481" s="14" t="s">
        <v>34</v>
      </c>
      <c r="AX481" s="14" t="s">
        <v>80</v>
      </c>
      <c r="AY481" s="255" t="s">
        <v>146</v>
      </c>
    </row>
    <row r="482" s="16" customFormat="1">
      <c r="A482" s="16"/>
      <c r="B482" s="267"/>
      <c r="C482" s="268"/>
      <c r="D482" s="236" t="s">
        <v>153</v>
      </c>
      <c r="E482" s="269" t="s">
        <v>1</v>
      </c>
      <c r="F482" s="270" t="s">
        <v>163</v>
      </c>
      <c r="G482" s="268"/>
      <c r="H482" s="271">
        <v>14.390000000000001</v>
      </c>
      <c r="I482" s="272"/>
      <c r="J482" s="268"/>
      <c r="K482" s="268"/>
      <c r="L482" s="273"/>
      <c r="M482" s="274"/>
      <c r="N482" s="275"/>
      <c r="O482" s="275"/>
      <c r="P482" s="275"/>
      <c r="Q482" s="275"/>
      <c r="R482" s="275"/>
      <c r="S482" s="275"/>
      <c r="T482" s="27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T482" s="277" t="s">
        <v>153</v>
      </c>
      <c r="AU482" s="277" t="s">
        <v>89</v>
      </c>
      <c r="AV482" s="16" t="s">
        <v>92</v>
      </c>
      <c r="AW482" s="16" t="s">
        <v>34</v>
      </c>
      <c r="AX482" s="16" t="s">
        <v>80</v>
      </c>
      <c r="AY482" s="277" t="s">
        <v>146</v>
      </c>
    </row>
    <row r="483" s="16" customFormat="1">
      <c r="A483" s="16"/>
      <c r="B483" s="267"/>
      <c r="C483" s="268"/>
      <c r="D483" s="236" t="s">
        <v>153</v>
      </c>
      <c r="E483" s="269" t="s">
        <v>1</v>
      </c>
      <c r="F483" s="270" t="s">
        <v>163</v>
      </c>
      <c r="G483" s="268"/>
      <c r="H483" s="271">
        <v>0</v>
      </c>
      <c r="I483" s="272"/>
      <c r="J483" s="268"/>
      <c r="K483" s="268"/>
      <c r="L483" s="273"/>
      <c r="M483" s="274"/>
      <c r="N483" s="275"/>
      <c r="O483" s="275"/>
      <c r="P483" s="275"/>
      <c r="Q483" s="275"/>
      <c r="R483" s="275"/>
      <c r="S483" s="275"/>
      <c r="T483" s="27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277" t="s">
        <v>153</v>
      </c>
      <c r="AU483" s="277" t="s">
        <v>89</v>
      </c>
      <c r="AV483" s="16" t="s">
        <v>92</v>
      </c>
      <c r="AW483" s="16" t="s">
        <v>34</v>
      </c>
      <c r="AX483" s="16" t="s">
        <v>80</v>
      </c>
      <c r="AY483" s="277" t="s">
        <v>146</v>
      </c>
    </row>
    <row r="484" s="13" customFormat="1">
      <c r="A484" s="13"/>
      <c r="B484" s="234"/>
      <c r="C484" s="235"/>
      <c r="D484" s="236" t="s">
        <v>153</v>
      </c>
      <c r="E484" s="237" t="s">
        <v>1</v>
      </c>
      <c r="F484" s="238" t="s">
        <v>194</v>
      </c>
      <c r="G484" s="235"/>
      <c r="H484" s="237" t="s">
        <v>1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153</v>
      </c>
      <c r="AU484" s="244" t="s">
        <v>89</v>
      </c>
      <c r="AV484" s="13" t="s">
        <v>85</v>
      </c>
      <c r="AW484" s="13" t="s">
        <v>34</v>
      </c>
      <c r="AX484" s="13" t="s">
        <v>80</v>
      </c>
      <c r="AY484" s="244" t="s">
        <v>146</v>
      </c>
    </row>
    <row r="485" s="14" customFormat="1">
      <c r="A485" s="14"/>
      <c r="B485" s="245"/>
      <c r="C485" s="246"/>
      <c r="D485" s="236" t="s">
        <v>153</v>
      </c>
      <c r="E485" s="247" t="s">
        <v>1</v>
      </c>
      <c r="F485" s="248" t="s">
        <v>195</v>
      </c>
      <c r="G485" s="246"/>
      <c r="H485" s="249">
        <v>30.059999999999999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153</v>
      </c>
      <c r="AU485" s="255" t="s">
        <v>89</v>
      </c>
      <c r="AV485" s="14" t="s">
        <v>89</v>
      </c>
      <c r="AW485" s="14" t="s">
        <v>34</v>
      </c>
      <c r="AX485" s="14" t="s">
        <v>80</v>
      </c>
      <c r="AY485" s="255" t="s">
        <v>146</v>
      </c>
    </row>
    <row r="486" s="14" customFormat="1">
      <c r="A486" s="14"/>
      <c r="B486" s="245"/>
      <c r="C486" s="246"/>
      <c r="D486" s="236" t="s">
        <v>153</v>
      </c>
      <c r="E486" s="247" t="s">
        <v>1</v>
      </c>
      <c r="F486" s="248" t="s">
        <v>196</v>
      </c>
      <c r="G486" s="246"/>
      <c r="H486" s="249">
        <v>7.5800000000000001</v>
      </c>
      <c r="I486" s="250"/>
      <c r="J486" s="246"/>
      <c r="K486" s="246"/>
      <c r="L486" s="251"/>
      <c r="M486" s="252"/>
      <c r="N486" s="253"/>
      <c r="O486" s="253"/>
      <c r="P486" s="253"/>
      <c r="Q486" s="253"/>
      <c r="R486" s="253"/>
      <c r="S486" s="253"/>
      <c r="T486" s="25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5" t="s">
        <v>153</v>
      </c>
      <c r="AU486" s="255" t="s">
        <v>89</v>
      </c>
      <c r="AV486" s="14" t="s">
        <v>89</v>
      </c>
      <c r="AW486" s="14" t="s">
        <v>34</v>
      </c>
      <c r="AX486" s="14" t="s">
        <v>80</v>
      </c>
      <c r="AY486" s="255" t="s">
        <v>146</v>
      </c>
    </row>
    <row r="487" s="16" customFormat="1">
      <c r="A487" s="16"/>
      <c r="B487" s="267"/>
      <c r="C487" s="268"/>
      <c r="D487" s="236" t="s">
        <v>153</v>
      </c>
      <c r="E487" s="269" t="s">
        <v>1</v>
      </c>
      <c r="F487" s="270" t="s">
        <v>163</v>
      </c>
      <c r="G487" s="268"/>
      <c r="H487" s="271">
        <v>37.640000000000001</v>
      </c>
      <c r="I487" s="272"/>
      <c r="J487" s="268"/>
      <c r="K487" s="268"/>
      <c r="L487" s="273"/>
      <c r="M487" s="274"/>
      <c r="N487" s="275"/>
      <c r="O487" s="275"/>
      <c r="P487" s="275"/>
      <c r="Q487" s="275"/>
      <c r="R487" s="275"/>
      <c r="S487" s="275"/>
      <c r="T487" s="27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T487" s="277" t="s">
        <v>153</v>
      </c>
      <c r="AU487" s="277" t="s">
        <v>89</v>
      </c>
      <c r="AV487" s="16" t="s">
        <v>92</v>
      </c>
      <c r="AW487" s="16" t="s">
        <v>34</v>
      </c>
      <c r="AX487" s="16" t="s">
        <v>80</v>
      </c>
      <c r="AY487" s="277" t="s">
        <v>146</v>
      </c>
    </row>
    <row r="488" s="13" customFormat="1">
      <c r="A488" s="13"/>
      <c r="B488" s="234"/>
      <c r="C488" s="235"/>
      <c r="D488" s="236" t="s">
        <v>153</v>
      </c>
      <c r="E488" s="237" t="s">
        <v>1</v>
      </c>
      <c r="F488" s="238" t="s">
        <v>197</v>
      </c>
      <c r="G488" s="235"/>
      <c r="H488" s="237" t="s">
        <v>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153</v>
      </c>
      <c r="AU488" s="244" t="s">
        <v>89</v>
      </c>
      <c r="AV488" s="13" t="s">
        <v>85</v>
      </c>
      <c r="AW488" s="13" t="s">
        <v>34</v>
      </c>
      <c r="AX488" s="13" t="s">
        <v>80</v>
      </c>
      <c r="AY488" s="244" t="s">
        <v>146</v>
      </c>
    </row>
    <row r="489" s="14" customFormat="1">
      <c r="A489" s="14"/>
      <c r="B489" s="245"/>
      <c r="C489" s="246"/>
      <c r="D489" s="236" t="s">
        <v>153</v>
      </c>
      <c r="E489" s="247" t="s">
        <v>1</v>
      </c>
      <c r="F489" s="248" t="s">
        <v>198</v>
      </c>
      <c r="G489" s="246"/>
      <c r="H489" s="249">
        <v>38.829999999999998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153</v>
      </c>
      <c r="AU489" s="255" t="s">
        <v>89</v>
      </c>
      <c r="AV489" s="14" t="s">
        <v>89</v>
      </c>
      <c r="AW489" s="14" t="s">
        <v>34</v>
      </c>
      <c r="AX489" s="14" t="s">
        <v>80</v>
      </c>
      <c r="AY489" s="255" t="s">
        <v>146</v>
      </c>
    </row>
    <row r="490" s="16" customFormat="1">
      <c r="A490" s="16"/>
      <c r="B490" s="267"/>
      <c r="C490" s="268"/>
      <c r="D490" s="236" t="s">
        <v>153</v>
      </c>
      <c r="E490" s="269" t="s">
        <v>1</v>
      </c>
      <c r="F490" s="270" t="s">
        <v>163</v>
      </c>
      <c r="G490" s="268"/>
      <c r="H490" s="271">
        <v>38.829999999999998</v>
      </c>
      <c r="I490" s="272"/>
      <c r="J490" s="268"/>
      <c r="K490" s="268"/>
      <c r="L490" s="273"/>
      <c r="M490" s="274"/>
      <c r="N490" s="275"/>
      <c r="O490" s="275"/>
      <c r="P490" s="275"/>
      <c r="Q490" s="275"/>
      <c r="R490" s="275"/>
      <c r="S490" s="275"/>
      <c r="T490" s="27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77" t="s">
        <v>153</v>
      </c>
      <c r="AU490" s="277" t="s">
        <v>89</v>
      </c>
      <c r="AV490" s="16" t="s">
        <v>92</v>
      </c>
      <c r="AW490" s="16" t="s">
        <v>34</v>
      </c>
      <c r="AX490" s="16" t="s">
        <v>80</v>
      </c>
      <c r="AY490" s="277" t="s">
        <v>146</v>
      </c>
    </row>
    <row r="491" s="13" customFormat="1">
      <c r="A491" s="13"/>
      <c r="B491" s="234"/>
      <c r="C491" s="235"/>
      <c r="D491" s="236" t="s">
        <v>153</v>
      </c>
      <c r="E491" s="237" t="s">
        <v>1</v>
      </c>
      <c r="F491" s="238" t="s">
        <v>156</v>
      </c>
      <c r="G491" s="235"/>
      <c r="H491" s="237" t="s">
        <v>1</v>
      </c>
      <c r="I491" s="239"/>
      <c r="J491" s="235"/>
      <c r="K491" s="235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153</v>
      </c>
      <c r="AU491" s="244" t="s">
        <v>89</v>
      </c>
      <c r="AV491" s="13" t="s">
        <v>85</v>
      </c>
      <c r="AW491" s="13" t="s">
        <v>34</v>
      </c>
      <c r="AX491" s="13" t="s">
        <v>80</v>
      </c>
      <c r="AY491" s="244" t="s">
        <v>146</v>
      </c>
    </row>
    <row r="492" s="14" customFormat="1">
      <c r="A492" s="14"/>
      <c r="B492" s="245"/>
      <c r="C492" s="246"/>
      <c r="D492" s="236" t="s">
        <v>153</v>
      </c>
      <c r="E492" s="247" t="s">
        <v>1</v>
      </c>
      <c r="F492" s="248" t="s">
        <v>199</v>
      </c>
      <c r="G492" s="246"/>
      <c r="H492" s="249">
        <v>20.390000000000001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153</v>
      </c>
      <c r="AU492" s="255" t="s">
        <v>89</v>
      </c>
      <c r="AV492" s="14" t="s">
        <v>89</v>
      </c>
      <c r="AW492" s="14" t="s">
        <v>34</v>
      </c>
      <c r="AX492" s="14" t="s">
        <v>80</v>
      </c>
      <c r="AY492" s="255" t="s">
        <v>146</v>
      </c>
    </row>
    <row r="493" s="16" customFormat="1">
      <c r="A493" s="16"/>
      <c r="B493" s="267"/>
      <c r="C493" s="268"/>
      <c r="D493" s="236" t="s">
        <v>153</v>
      </c>
      <c r="E493" s="269" t="s">
        <v>1</v>
      </c>
      <c r="F493" s="270" t="s">
        <v>163</v>
      </c>
      <c r="G493" s="268"/>
      <c r="H493" s="271">
        <v>20.390000000000001</v>
      </c>
      <c r="I493" s="272"/>
      <c r="J493" s="268"/>
      <c r="K493" s="268"/>
      <c r="L493" s="273"/>
      <c r="M493" s="274"/>
      <c r="N493" s="275"/>
      <c r="O493" s="275"/>
      <c r="P493" s="275"/>
      <c r="Q493" s="275"/>
      <c r="R493" s="275"/>
      <c r="S493" s="275"/>
      <c r="T493" s="27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277" t="s">
        <v>153</v>
      </c>
      <c r="AU493" s="277" t="s">
        <v>89</v>
      </c>
      <c r="AV493" s="16" t="s">
        <v>92</v>
      </c>
      <c r="AW493" s="16" t="s">
        <v>34</v>
      </c>
      <c r="AX493" s="16" t="s">
        <v>80</v>
      </c>
      <c r="AY493" s="277" t="s">
        <v>146</v>
      </c>
    </row>
    <row r="494" s="13" customFormat="1">
      <c r="A494" s="13"/>
      <c r="B494" s="234"/>
      <c r="C494" s="235"/>
      <c r="D494" s="236" t="s">
        <v>153</v>
      </c>
      <c r="E494" s="237" t="s">
        <v>1</v>
      </c>
      <c r="F494" s="238" t="s">
        <v>200</v>
      </c>
      <c r="G494" s="235"/>
      <c r="H494" s="237" t="s">
        <v>1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153</v>
      </c>
      <c r="AU494" s="244" t="s">
        <v>89</v>
      </c>
      <c r="AV494" s="13" t="s">
        <v>85</v>
      </c>
      <c r="AW494" s="13" t="s">
        <v>34</v>
      </c>
      <c r="AX494" s="13" t="s">
        <v>80</v>
      </c>
      <c r="AY494" s="244" t="s">
        <v>146</v>
      </c>
    </row>
    <row r="495" s="14" customFormat="1">
      <c r="A495" s="14"/>
      <c r="B495" s="245"/>
      <c r="C495" s="246"/>
      <c r="D495" s="236" t="s">
        <v>153</v>
      </c>
      <c r="E495" s="247" t="s">
        <v>1</v>
      </c>
      <c r="F495" s="248" t="s">
        <v>201</v>
      </c>
      <c r="G495" s="246"/>
      <c r="H495" s="249">
        <v>2.3799999999999999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153</v>
      </c>
      <c r="AU495" s="255" t="s">
        <v>89</v>
      </c>
      <c r="AV495" s="14" t="s">
        <v>89</v>
      </c>
      <c r="AW495" s="14" t="s">
        <v>34</v>
      </c>
      <c r="AX495" s="14" t="s">
        <v>80</v>
      </c>
      <c r="AY495" s="255" t="s">
        <v>146</v>
      </c>
    </row>
    <row r="496" s="14" customFormat="1">
      <c r="A496" s="14"/>
      <c r="B496" s="245"/>
      <c r="C496" s="246"/>
      <c r="D496" s="236" t="s">
        <v>153</v>
      </c>
      <c r="E496" s="247" t="s">
        <v>1</v>
      </c>
      <c r="F496" s="248" t="s">
        <v>202</v>
      </c>
      <c r="G496" s="246"/>
      <c r="H496" s="249">
        <v>1.8500000000000001</v>
      </c>
      <c r="I496" s="250"/>
      <c r="J496" s="246"/>
      <c r="K496" s="246"/>
      <c r="L496" s="251"/>
      <c r="M496" s="252"/>
      <c r="N496" s="253"/>
      <c r="O496" s="253"/>
      <c r="P496" s="253"/>
      <c r="Q496" s="253"/>
      <c r="R496" s="253"/>
      <c r="S496" s="253"/>
      <c r="T496" s="25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5" t="s">
        <v>153</v>
      </c>
      <c r="AU496" s="255" t="s">
        <v>89</v>
      </c>
      <c r="AV496" s="14" t="s">
        <v>89</v>
      </c>
      <c r="AW496" s="14" t="s">
        <v>34</v>
      </c>
      <c r="AX496" s="14" t="s">
        <v>80</v>
      </c>
      <c r="AY496" s="255" t="s">
        <v>146</v>
      </c>
    </row>
    <row r="497" s="14" customFormat="1">
      <c r="A497" s="14"/>
      <c r="B497" s="245"/>
      <c r="C497" s="246"/>
      <c r="D497" s="236" t="s">
        <v>153</v>
      </c>
      <c r="E497" s="247" t="s">
        <v>1</v>
      </c>
      <c r="F497" s="248" t="s">
        <v>203</v>
      </c>
      <c r="G497" s="246"/>
      <c r="H497" s="249">
        <v>11.390000000000001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153</v>
      </c>
      <c r="AU497" s="255" t="s">
        <v>89</v>
      </c>
      <c r="AV497" s="14" t="s">
        <v>89</v>
      </c>
      <c r="AW497" s="14" t="s">
        <v>34</v>
      </c>
      <c r="AX497" s="14" t="s">
        <v>80</v>
      </c>
      <c r="AY497" s="255" t="s">
        <v>146</v>
      </c>
    </row>
    <row r="498" s="16" customFormat="1">
      <c r="A498" s="16"/>
      <c r="B498" s="267"/>
      <c r="C498" s="268"/>
      <c r="D498" s="236" t="s">
        <v>153</v>
      </c>
      <c r="E498" s="269" t="s">
        <v>1</v>
      </c>
      <c r="F498" s="270" t="s">
        <v>163</v>
      </c>
      <c r="G498" s="268"/>
      <c r="H498" s="271">
        <v>15.620000000000001</v>
      </c>
      <c r="I498" s="272"/>
      <c r="J498" s="268"/>
      <c r="K498" s="268"/>
      <c r="L498" s="273"/>
      <c r="M498" s="274"/>
      <c r="N498" s="275"/>
      <c r="O498" s="275"/>
      <c r="P498" s="275"/>
      <c r="Q498" s="275"/>
      <c r="R498" s="275"/>
      <c r="S498" s="275"/>
      <c r="T498" s="27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77" t="s">
        <v>153</v>
      </c>
      <c r="AU498" s="277" t="s">
        <v>89</v>
      </c>
      <c r="AV498" s="16" t="s">
        <v>92</v>
      </c>
      <c r="AW498" s="16" t="s">
        <v>34</v>
      </c>
      <c r="AX498" s="16" t="s">
        <v>80</v>
      </c>
      <c r="AY498" s="277" t="s">
        <v>146</v>
      </c>
    </row>
    <row r="499" s="15" customFormat="1">
      <c r="A499" s="15"/>
      <c r="B499" s="256"/>
      <c r="C499" s="257"/>
      <c r="D499" s="236" t="s">
        <v>153</v>
      </c>
      <c r="E499" s="258" t="s">
        <v>1</v>
      </c>
      <c r="F499" s="259" t="s">
        <v>158</v>
      </c>
      <c r="G499" s="257"/>
      <c r="H499" s="260">
        <v>327.75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153</v>
      </c>
      <c r="AU499" s="266" t="s">
        <v>89</v>
      </c>
      <c r="AV499" s="15" t="s">
        <v>95</v>
      </c>
      <c r="AW499" s="15" t="s">
        <v>34</v>
      </c>
      <c r="AX499" s="15" t="s">
        <v>85</v>
      </c>
      <c r="AY499" s="266" t="s">
        <v>146</v>
      </c>
    </row>
    <row r="500" s="2" customFormat="1" ht="24.15" customHeight="1">
      <c r="A500" s="39"/>
      <c r="B500" s="40"/>
      <c r="C500" s="220" t="s">
        <v>359</v>
      </c>
      <c r="D500" s="220" t="s">
        <v>148</v>
      </c>
      <c r="E500" s="221" t="s">
        <v>360</v>
      </c>
      <c r="F500" s="222" t="s">
        <v>361</v>
      </c>
      <c r="G500" s="223" t="s">
        <v>151</v>
      </c>
      <c r="H500" s="224">
        <v>20.141999999999999</v>
      </c>
      <c r="I500" s="225"/>
      <c r="J500" s="226">
        <f>ROUND(I500*H500,2)</f>
        <v>0</v>
      </c>
      <c r="K500" s="227"/>
      <c r="L500" s="45"/>
      <c r="M500" s="228" t="s">
        <v>1</v>
      </c>
      <c r="N500" s="229" t="s">
        <v>45</v>
      </c>
      <c r="O500" s="92"/>
      <c r="P500" s="230">
        <f>O500*H500</f>
        <v>0</v>
      </c>
      <c r="Q500" s="230">
        <v>0</v>
      </c>
      <c r="R500" s="230">
        <f>Q500*H500</f>
        <v>0</v>
      </c>
      <c r="S500" s="230">
        <v>0.26100000000000001</v>
      </c>
      <c r="T500" s="231">
        <f>S500*H500</f>
        <v>5.2570620000000003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2" t="s">
        <v>95</v>
      </c>
      <c r="AT500" s="232" t="s">
        <v>148</v>
      </c>
      <c r="AU500" s="232" t="s">
        <v>89</v>
      </c>
      <c r="AY500" s="18" t="s">
        <v>146</v>
      </c>
      <c r="BE500" s="233">
        <f>IF(N500="základní",J500,0)</f>
        <v>0</v>
      </c>
      <c r="BF500" s="233">
        <f>IF(N500="snížená",J500,0)</f>
        <v>0</v>
      </c>
      <c r="BG500" s="233">
        <f>IF(N500="zákl. přenesená",J500,0)</f>
        <v>0</v>
      </c>
      <c r="BH500" s="233">
        <f>IF(N500="sníž. přenesená",J500,0)</f>
        <v>0</v>
      </c>
      <c r="BI500" s="233">
        <f>IF(N500="nulová",J500,0)</f>
        <v>0</v>
      </c>
      <c r="BJ500" s="18" t="s">
        <v>85</v>
      </c>
      <c r="BK500" s="233">
        <f>ROUND(I500*H500,2)</f>
        <v>0</v>
      </c>
      <c r="BL500" s="18" t="s">
        <v>95</v>
      </c>
      <c r="BM500" s="232" t="s">
        <v>362</v>
      </c>
    </row>
    <row r="501" s="13" customFormat="1">
      <c r="A501" s="13"/>
      <c r="B501" s="234"/>
      <c r="C501" s="235"/>
      <c r="D501" s="236" t="s">
        <v>153</v>
      </c>
      <c r="E501" s="237" t="s">
        <v>1</v>
      </c>
      <c r="F501" s="238" t="s">
        <v>154</v>
      </c>
      <c r="G501" s="235"/>
      <c r="H501" s="237" t="s">
        <v>1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153</v>
      </c>
      <c r="AU501" s="244" t="s">
        <v>89</v>
      </c>
      <c r="AV501" s="13" t="s">
        <v>85</v>
      </c>
      <c r="AW501" s="13" t="s">
        <v>34</v>
      </c>
      <c r="AX501" s="13" t="s">
        <v>80</v>
      </c>
      <c r="AY501" s="244" t="s">
        <v>146</v>
      </c>
    </row>
    <row r="502" s="14" customFormat="1">
      <c r="A502" s="14"/>
      <c r="B502" s="245"/>
      <c r="C502" s="246"/>
      <c r="D502" s="236" t="s">
        <v>153</v>
      </c>
      <c r="E502" s="247" t="s">
        <v>1</v>
      </c>
      <c r="F502" s="248" t="s">
        <v>363</v>
      </c>
      <c r="G502" s="246"/>
      <c r="H502" s="249">
        <v>4.351</v>
      </c>
      <c r="I502" s="250"/>
      <c r="J502" s="246"/>
      <c r="K502" s="246"/>
      <c r="L502" s="251"/>
      <c r="M502" s="252"/>
      <c r="N502" s="253"/>
      <c r="O502" s="253"/>
      <c r="P502" s="253"/>
      <c r="Q502" s="253"/>
      <c r="R502" s="253"/>
      <c r="S502" s="253"/>
      <c r="T502" s="25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5" t="s">
        <v>153</v>
      </c>
      <c r="AU502" s="255" t="s">
        <v>89</v>
      </c>
      <c r="AV502" s="14" t="s">
        <v>89</v>
      </c>
      <c r="AW502" s="14" t="s">
        <v>34</v>
      </c>
      <c r="AX502" s="14" t="s">
        <v>80</v>
      </c>
      <c r="AY502" s="255" t="s">
        <v>146</v>
      </c>
    </row>
    <row r="503" s="14" customFormat="1">
      <c r="A503" s="14"/>
      <c r="B503" s="245"/>
      <c r="C503" s="246"/>
      <c r="D503" s="236" t="s">
        <v>153</v>
      </c>
      <c r="E503" s="247" t="s">
        <v>1</v>
      </c>
      <c r="F503" s="248" t="s">
        <v>364</v>
      </c>
      <c r="G503" s="246"/>
      <c r="H503" s="249">
        <v>4.2039999999999997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153</v>
      </c>
      <c r="AU503" s="255" t="s">
        <v>89</v>
      </c>
      <c r="AV503" s="14" t="s">
        <v>89</v>
      </c>
      <c r="AW503" s="14" t="s">
        <v>34</v>
      </c>
      <c r="AX503" s="14" t="s">
        <v>80</v>
      </c>
      <c r="AY503" s="255" t="s">
        <v>146</v>
      </c>
    </row>
    <row r="504" s="14" customFormat="1">
      <c r="A504" s="14"/>
      <c r="B504" s="245"/>
      <c r="C504" s="246"/>
      <c r="D504" s="236" t="s">
        <v>153</v>
      </c>
      <c r="E504" s="247" t="s">
        <v>1</v>
      </c>
      <c r="F504" s="248" t="s">
        <v>365</v>
      </c>
      <c r="G504" s="246"/>
      <c r="H504" s="249">
        <v>3.7490000000000001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153</v>
      </c>
      <c r="AU504" s="255" t="s">
        <v>89</v>
      </c>
      <c r="AV504" s="14" t="s">
        <v>89</v>
      </c>
      <c r="AW504" s="14" t="s">
        <v>34</v>
      </c>
      <c r="AX504" s="14" t="s">
        <v>80</v>
      </c>
      <c r="AY504" s="255" t="s">
        <v>146</v>
      </c>
    </row>
    <row r="505" s="14" customFormat="1">
      <c r="A505" s="14"/>
      <c r="B505" s="245"/>
      <c r="C505" s="246"/>
      <c r="D505" s="236" t="s">
        <v>153</v>
      </c>
      <c r="E505" s="247" t="s">
        <v>1</v>
      </c>
      <c r="F505" s="248" t="s">
        <v>366</v>
      </c>
      <c r="G505" s="246"/>
      <c r="H505" s="249">
        <v>3.581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153</v>
      </c>
      <c r="AU505" s="255" t="s">
        <v>89</v>
      </c>
      <c r="AV505" s="14" t="s">
        <v>89</v>
      </c>
      <c r="AW505" s="14" t="s">
        <v>34</v>
      </c>
      <c r="AX505" s="14" t="s">
        <v>80</v>
      </c>
      <c r="AY505" s="255" t="s">
        <v>146</v>
      </c>
    </row>
    <row r="506" s="14" customFormat="1">
      <c r="A506" s="14"/>
      <c r="B506" s="245"/>
      <c r="C506" s="246"/>
      <c r="D506" s="236" t="s">
        <v>153</v>
      </c>
      <c r="E506" s="247" t="s">
        <v>1</v>
      </c>
      <c r="F506" s="248" t="s">
        <v>367</v>
      </c>
      <c r="G506" s="246"/>
      <c r="H506" s="249">
        <v>4.0469999999999997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153</v>
      </c>
      <c r="AU506" s="255" t="s">
        <v>89</v>
      </c>
      <c r="AV506" s="14" t="s">
        <v>89</v>
      </c>
      <c r="AW506" s="14" t="s">
        <v>34</v>
      </c>
      <c r="AX506" s="14" t="s">
        <v>80</v>
      </c>
      <c r="AY506" s="255" t="s">
        <v>146</v>
      </c>
    </row>
    <row r="507" s="13" customFormat="1">
      <c r="A507" s="13"/>
      <c r="B507" s="234"/>
      <c r="C507" s="235"/>
      <c r="D507" s="236" t="s">
        <v>153</v>
      </c>
      <c r="E507" s="237" t="s">
        <v>1</v>
      </c>
      <c r="F507" s="238" t="s">
        <v>156</v>
      </c>
      <c r="G507" s="235"/>
      <c r="H507" s="237" t="s">
        <v>1</v>
      </c>
      <c r="I507" s="239"/>
      <c r="J507" s="235"/>
      <c r="K507" s="235"/>
      <c r="L507" s="240"/>
      <c r="M507" s="241"/>
      <c r="N507" s="242"/>
      <c r="O507" s="242"/>
      <c r="P507" s="242"/>
      <c r="Q507" s="242"/>
      <c r="R507" s="242"/>
      <c r="S507" s="242"/>
      <c r="T507" s="24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4" t="s">
        <v>153</v>
      </c>
      <c r="AU507" s="244" t="s">
        <v>89</v>
      </c>
      <c r="AV507" s="13" t="s">
        <v>85</v>
      </c>
      <c r="AW507" s="13" t="s">
        <v>34</v>
      </c>
      <c r="AX507" s="13" t="s">
        <v>80</v>
      </c>
      <c r="AY507" s="244" t="s">
        <v>146</v>
      </c>
    </row>
    <row r="508" s="14" customFormat="1">
      <c r="A508" s="14"/>
      <c r="B508" s="245"/>
      <c r="C508" s="246"/>
      <c r="D508" s="236" t="s">
        <v>153</v>
      </c>
      <c r="E508" s="247" t="s">
        <v>1</v>
      </c>
      <c r="F508" s="248" t="s">
        <v>368</v>
      </c>
      <c r="G508" s="246"/>
      <c r="H508" s="249">
        <v>0.20999999999999999</v>
      </c>
      <c r="I508" s="250"/>
      <c r="J508" s="246"/>
      <c r="K508" s="246"/>
      <c r="L508" s="251"/>
      <c r="M508" s="252"/>
      <c r="N508" s="253"/>
      <c r="O508" s="253"/>
      <c r="P508" s="253"/>
      <c r="Q508" s="253"/>
      <c r="R508" s="253"/>
      <c r="S508" s="253"/>
      <c r="T508" s="25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5" t="s">
        <v>153</v>
      </c>
      <c r="AU508" s="255" t="s">
        <v>89</v>
      </c>
      <c r="AV508" s="14" t="s">
        <v>89</v>
      </c>
      <c r="AW508" s="14" t="s">
        <v>34</v>
      </c>
      <c r="AX508" s="14" t="s">
        <v>80</v>
      </c>
      <c r="AY508" s="255" t="s">
        <v>146</v>
      </c>
    </row>
    <row r="509" s="15" customFormat="1">
      <c r="A509" s="15"/>
      <c r="B509" s="256"/>
      <c r="C509" s="257"/>
      <c r="D509" s="236" t="s">
        <v>153</v>
      </c>
      <c r="E509" s="258" t="s">
        <v>1</v>
      </c>
      <c r="F509" s="259" t="s">
        <v>158</v>
      </c>
      <c r="G509" s="257"/>
      <c r="H509" s="260">
        <v>20.141999999999999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153</v>
      </c>
      <c r="AU509" s="266" t="s">
        <v>89</v>
      </c>
      <c r="AV509" s="15" t="s">
        <v>95</v>
      </c>
      <c r="AW509" s="15" t="s">
        <v>34</v>
      </c>
      <c r="AX509" s="15" t="s">
        <v>85</v>
      </c>
      <c r="AY509" s="266" t="s">
        <v>146</v>
      </c>
    </row>
    <row r="510" s="2" customFormat="1" ht="33" customHeight="1">
      <c r="A510" s="39"/>
      <c r="B510" s="40"/>
      <c r="C510" s="220" t="s">
        <v>369</v>
      </c>
      <c r="D510" s="220" t="s">
        <v>148</v>
      </c>
      <c r="E510" s="221" t="s">
        <v>370</v>
      </c>
      <c r="F510" s="222" t="s">
        <v>371</v>
      </c>
      <c r="G510" s="223" t="s">
        <v>372</v>
      </c>
      <c r="H510" s="224">
        <v>35.765999999999998</v>
      </c>
      <c r="I510" s="225"/>
      <c r="J510" s="226">
        <f>ROUND(I510*H510,2)</f>
        <v>0</v>
      </c>
      <c r="K510" s="227"/>
      <c r="L510" s="45"/>
      <c r="M510" s="228" t="s">
        <v>1</v>
      </c>
      <c r="N510" s="229" t="s">
        <v>45</v>
      </c>
      <c r="O510" s="92"/>
      <c r="P510" s="230">
        <f>O510*H510</f>
        <v>0</v>
      </c>
      <c r="Q510" s="230">
        <v>0</v>
      </c>
      <c r="R510" s="230">
        <f>Q510*H510</f>
        <v>0</v>
      </c>
      <c r="S510" s="230">
        <v>2.2000000000000002</v>
      </c>
      <c r="T510" s="231">
        <f>S510*H510</f>
        <v>78.685200000000009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2" t="s">
        <v>95</v>
      </c>
      <c r="AT510" s="232" t="s">
        <v>148</v>
      </c>
      <c r="AU510" s="232" t="s">
        <v>89</v>
      </c>
      <c r="AY510" s="18" t="s">
        <v>146</v>
      </c>
      <c r="BE510" s="233">
        <f>IF(N510="základní",J510,0)</f>
        <v>0</v>
      </c>
      <c r="BF510" s="233">
        <f>IF(N510="snížená",J510,0)</f>
        <v>0</v>
      </c>
      <c r="BG510" s="233">
        <f>IF(N510="zákl. přenesená",J510,0)</f>
        <v>0</v>
      </c>
      <c r="BH510" s="233">
        <f>IF(N510="sníž. přenesená",J510,0)</f>
        <v>0</v>
      </c>
      <c r="BI510" s="233">
        <f>IF(N510="nulová",J510,0)</f>
        <v>0</v>
      </c>
      <c r="BJ510" s="18" t="s">
        <v>85</v>
      </c>
      <c r="BK510" s="233">
        <f>ROUND(I510*H510,2)</f>
        <v>0</v>
      </c>
      <c r="BL510" s="18" t="s">
        <v>95</v>
      </c>
      <c r="BM510" s="232" t="s">
        <v>373</v>
      </c>
    </row>
    <row r="511" s="13" customFormat="1">
      <c r="A511" s="13"/>
      <c r="B511" s="234"/>
      <c r="C511" s="235"/>
      <c r="D511" s="236" t="s">
        <v>153</v>
      </c>
      <c r="E511" s="237" t="s">
        <v>1</v>
      </c>
      <c r="F511" s="238" t="s">
        <v>276</v>
      </c>
      <c r="G511" s="235"/>
      <c r="H511" s="237" t="s">
        <v>1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153</v>
      </c>
      <c r="AU511" s="244" t="s">
        <v>89</v>
      </c>
      <c r="AV511" s="13" t="s">
        <v>85</v>
      </c>
      <c r="AW511" s="13" t="s">
        <v>34</v>
      </c>
      <c r="AX511" s="13" t="s">
        <v>80</v>
      </c>
      <c r="AY511" s="244" t="s">
        <v>146</v>
      </c>
    </row>
    <row r="512" s="13" customFormat="1">
      <c r="A512" s="13"/>
      <c r="B512" s="234"/>
      <c r="C512" s="235"/>
      <c r="D512" s="236" t="s">
        <v>153</v>
      </c>
      <c r="E512" s="237" t="s">
        <v>1</v>
      </c>
      <c r="F512" s="238" t="s">
        <v>154</v>
      </c>
      <c r="G512" s="235"/>
      <c r="H512" s="237" t="s">
        <v>1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153</v>
      </c>
      <c r="AU512" s="244" t="s">
        <v>89</v>
      </c>
      <c r="AV512" s="13" t="s">
        <v>85</v>
      </c>
      <c r="AW512" s="13" t="s">
        <v>34</v>
      </c>
      <c r="AX512" s="13" t="s">
        <v>80</v>
      </c>
      <c r="AY512" s="244" t="s">
        <v>146</v>
      </c>
    </row>
    <row r="513" s="14" customFormat="1">
      <c r="A513" s="14"/>
      <c r="B513" s="245"/>
      <c r="C513" s="246"/>
      <c r="D513" s="236" t="s">
        <v>153</v>
      </c>
      <c r="E513" s="247" t="s">
        <v>1</v>
      </c>
      <c r="F513" s="248" t="s">
        <v>374</v>
      </c>
      <c r="G513" s="246"/>
      <c r="H513" s="249">
        <v>0.72299999999999998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153</v>
      </c>
      <c r="AU513" s="255" t="s">
        <v>89</v>
      </c>
      <c r="AV513" s="14" t="s">
        <v>89</v>
      </c>
      <c r="AW513" s="14" t="s">
        <v>34</v>
      </c>
      <c r="AX513" s="14" t="s">
        <v>80</v>
      </c>
      <c r="AY513" s="255" t="s">
        <v>146</v>
      </c>
    </row>
    <row r="514" s="14" customFormat="1">
      <c r="A514" s="14"/>
      <c r="B514" s="245"/>
      <c r="C514" s="246"/>
      <c r="D514" s="236" t="s">
        <v>153</v>
      </c>
      <c r="E514" s="247" t="s">
        <v>1</v>
      </c>
      <c r="F514" s="248" t="s">
        <v>375</v>
      </c>
      <c r="G514" s="246"/>
      <c r="H514" s="249">
        <v>2.5529999999999999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153</v>
      </c>
      <c r="AU514" s="255" t="s">
        <v>89</v>
      </c>
      <c r="AV514" s="14" t="s">
        <v>89</v>
      </c>
      <c r="AW514" s="14" t="s">
        <v>34</v>
      </c>
      <c r="AX514" s="14" t="s">
        <v>80</v>
      </c>
      <c r="AY514" s="255" t="s">
        <v>146</v>
      </c>
    </row>
    <row r="515" s="14" customFormat="1">
      <c r="A515" s="14"/>
      <c r="B515" s="245"/>
      <c r="C515" s="246"/>
      <c r="D515" s="236" t="s">
        <v>153</v>
      </c>
      <c r="E515" s="247" t="s">
        <v>1</v>
      </c>
      <c r="F515" s="248" t="s">
        <v>376</v>
      </c>
      <c r="G515" s="246"/>
      <c r="H515" s="249">
        <v>0.099000000000000005</v>
      </c>
      <c r="I515" s="250"/>
      <c r="J515" s="246"/>
      <c r="K515" s="246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153</v>
      </c>
      <c r="AU515" s="255" t="s">
        <v>89</v>
      </c>
      <c r="AV515" s="14" t="s">
        <v>89</v>
      </c>
      <c r="AW515" s="14" t="s">
        <v>34</v>
      </c>
      <c r="AX515" s="14" t="s">
        <v>80</v>
      </c>
      <c r="AY515" s="255" t="s">
        <v>146</v>
      </c>
    </row>
    <row r="516" s="14" customFormat="1">
      <c r="A516" s="14"/>
      <c r="B516" s="245"/>
      <c r="C516" s="246"/>
      <c r="D516" s="236" t="s">
        <v>153</v>
      </c>
      <c r="E516" s="247" t="s">
        <v>1</v>
      </c>
      <c r="F516" s="248" t="s">
        <v>377</v>
      </c>
      <c r="G516" s="246"/>
      <c r="H516" s="249">
        <v>0.154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153</v>
      </c>
      <c r="AU516" s="255" t="s">
        <v>89</v>
      </c>
      <c r="AV516" s="14" t="s">
        <v>89</v>
      </c>
      <c r="AW516" s="14" t="s">
        <v>34</v>
      </c>
      <c r="AX516" s="14" t="s">
        <v>80</v>
      </c>
      <c r="AY516" s="255" t="s">
        <v>146</v>
      </c>
    </row>
    <row r="517" s="14" customFormat="1">
      <c r="A517" s="14"/>
      <c r="B517" s="245"/>
      <c r="C517" s="246"/>
      <c r="D517" s="236" t="s">
        <v>153</v>
      </c>
      <c r="E517" s="247" t="s">
        <v>1</v>
      </c>
      <c r="F517" s="248" t="s">
        <v>378</v>
      </c>
      <c r="G517" s="246"/>
      <c r="H517" s="249">
        <v>1.19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153</v>
      </c>
      <c r="AU517" s="255" t="s">
        <v>89</v>
      </c>
      <c r="AV517" s="14" t="s">
        <v>89</v>
      </c>
      <c r="AW517" s="14" t="s">
        <v>34</v>
      </c>
      <c r="AX517" s="14" t="s">
        <v>80</v>
      </c>
      <c r="AY517" s="255" t="s">
        <v>146</v>
      </c>
    </row>
    <row r="518" s="14" customFormat="1">
      <c r="A518" s="14"/>
      <c r="B518" s="245"/>
      <c r="C518" s="246"/>
      <c r="D518" s="236" t="s">
        <v>153</v>
      </c>
      <c r="E518" s="247" t="s">
        <v>1</v>
      </c>
      <c r="F518" s="248" t="s">
        <v>379</v>
      </c>
      <c r="G518" s="246"/>
      <c r="H518" s="249">
        <v>0.41799999999999998</v>
      </c>
      <c r="I518" s="250"/>
      <c r="J518" s="246"/>
      <c r="K518" s="246"/>
      <c r="L518" s="251"/>
      <c r="M518" s="252"/>
      <c r="N518" s="253"/>
      <c r="O518" s="253"/>
      <c r="P518" s="253"/>
      <c r="Q518" s="253"/>
      <c r="R518" s="253"/>
      <c r="S518" s="253"/>
      <c r="T518" s="25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5" t="s">
        <v>153</v>
      </c>
      <c r="AU518" s="255" t="s">
        <v>89</v>
      </c>
      <c r="AV518" s="14" t="s">
        <v>89</v>
      </c>
      <c r="AW518" s="14" t="s">
        <v>34</v>
      </c>
      <c r="AX518" s="14" t="s">
        <v>80</v>
      </c>
      <c r="AY518" s="255" t="s">
        <v>146</v>
      </c>
    </row>
    <row r="519" s="14" customFormat="1">
      <c r="A519" s="14"/>
      <c r="B519" s="245"/>
      <c r="C519" s="246"/>
      <c r="D519" s="236" t="s">
        <v>153</v>
      </c>
      <c r="E519" s="247" t="s">
        <v>1</v>
      </c>
      <c r="F519" s="248" t="s">
        <v>380</v>
      </c>
      <c r="G519" s="246"/>
      <c r="H519" s="249">
        <v>3.0790000000000002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153</v>
      </c>
      <c r="AU519" s="255" t="s">
        <v>89</v>
      </c>
      <c r="AV519" s="14" t="s">
        <v>89</v>
      </c>
      <c r="AW519" s="14" t="s">
        <v>34</v>
      </c>
      <c r="AX519" s="14" t="s">
        <v>80</v>
      </c>
      <c r="AY519" s="255" t="s">
        <v>146</v>
      </c>
    </row>
    <row r="520" s="14" customFormat="1">
      <c r="A520" s="14"/>
      <c r="B520" s="245"/>
      <c r="C520" s="246"/>
      <c r="D520" s="236" t="s">
        <v>153</v>
      </c>
      <c r="E520" s="247" t="s">
        <v>1</v>
      </c>
      <c r="F520" s="248" t="s">
        <v>381</v>
      </c>
      <c r="G520" s="246"/>
      <c r="H520" s="249">
        <v>0.248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153</v>
      </c>
      <c r="AU520" s="255" t="s">
        <v>89</v>
      </c>
      <c r="AV520" s="14" t="s">
        <v>89</v>
      </c>
      <c r="AW520" s="14" t="s">
        <v>34</v>
      </c>
      <c r="AX520" s="14" t="s">
        <v>80</v>
      </c>
      <c r="AY520" s="255" t="s">
        <v>146</v>
      </c>
    </row>
    <row r="521" s="14" customFormat="1">
      <c r="A521" s="14"/>
      <c r="B521" s="245"/>
      <c r="C521" s="246"/>
      <c r="D521" s="236" t="s">
        <v>153</v>
      </c>
      <c r="E521" s="247" t="s">
        <v>1</v>
      </c>
      <c r="F521" s="248" t="s">
        <v>382</v>
      </c>
      <c r="G521" s="246"/>
      <c r="H521" s="249">
        <v>0.20200000000000001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153</v>
      </c>
      <c r="AU521" s="255" t="s">
        <v>89</v>
      </c>
      <c r="AV521" s="14" t="s">
        <v>89</v>
      </c>
      <c r="AW521" s="14" t="s">
        <v>34</v>
      </c>
      <c r="AX521" s="14" t="s">
        <v>80</v>
      </c>
      <c r="AY521" s="255" t="s">
        <v>146</v>
      </c>
    </row>
    <row r="522" s="14" customFormat="1">
      <c r="A522" s="14"/>
      <c r="B522" s="245"/>
      <c r="C522" s="246"/>
      <c r="D522" s="236" t="s">
        <v>153</v>
      </c>
      <c r="E522" s="247" t="s">
        <v>1</v>
      </c>
      <c r="F522" s="248" t="s">
        <v>383</v>
      </c>
      <c r="G522" s="246"/>
      <c r="H522" s="249">
        <v>0.29999999999999999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153</v>
      </c>
      <c r="AU522" s="255" t="s">
        <v>89</v>
      </c>
      <c r="AV522" s="14" t="s">
        <v>89</v>
      </c>
      <c r="AW522" s="14" t="s">
        <v>34</v>
      </c>
      <c r="AX522" s="14" t="s">
        <v>80</v>
      </c>
      <c r="AY522" s="255" t="s">
        <v>146</v>
      </c>
    </row>
    <row r="523" s="14" customFormat="1">
      <c r="A523" s="14"/>
      <c r="B523" s="245"/>
      <c r="C523" s="246"/>
      <c r="D523" s="236" t="s">
        <v>153</v>
      </c>
      <c r="E523" s="247" t="s">
        <v>1</v>
      </c>
      <c r="F523" s="248" t="s">
        <v>384</v>
      </c>
      <c r="G523" s="246"/>
      <c r="H523" s="249">
        <v>0.119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153</v>
      </c>
      <c r="AU523" s="255" t="s">
        <v>89</v>
      </c>
      <c r="AV523" s="14" t="s">
        <v>89</v>
      </c>
      <c r="AW523" s="14" t="s">
        <v>34</v>
      </c>
      <c r="AX523" s="14" t="s">
        <v>80</v>
      </c>
      <c r="AY523" s="255" t="s">
        <v>146</v>
      </c>
    </row>
    <row r="524" s="14" customFormat="1">
      <c r="A524" s="14"/>
      <c r="B524" s="245"/>
      <c r="C524" s="246"/>
      <c r="D524" s="236" t="s">
        <v>153</v>
      </c>
      <c r="E524" s="247" t="s">
        <v>1</v>
      </c>
      <c r="F524" s="248" t="s">
        <v>385</v>
      </c>
      <c r="G524" s="246"/>
      <c r="H524" s="249">
        <v>0.17899999999999999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153</v>
      </c>
      <c r="AU524" s="255" t="s">
        <v>89</v>
      </c>
      <c r="AV524" s="14" t="s">
        <v>89</v>
      </c>
      <c r="AW524" s="14" t="s">
        <v>34</v>
      </c>
      <c r="AX524" s="14" t="s">
        <v>80</v>
      </c>
      <c r="AY524" s="255" t="s">
        <v>146</v>
      </c>
    </row>
    <row r="525" s="14" customFormat="1">
      <c r="A525" s="14"/>
      <c r="B525" s="245"/>
      <c r="C525" s="246"/>
      <c r="D525" s="236" t="s">
        <v>153</v>
      </c>
      <c r="E525" s="247" t="s">
        <v>1</v>
      </c>
      <c r="F525" s="248" t="s">
        <v>386</v>
      </c>
      <c r="G525" s="246"/>
      <c r="H525" s="249">
        <v>0.192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153</v>
      </c>
      <c r="AU525" s="255" t="s">
        <v>89</v>
      </c>
      <c r="AV525" s="14" t="s">
        <v>89</v>
      </c>
      <c r="AW525" s="14" t="s">
        <v>34</v>
      </c>
      <c r="AX525" s="14" t="s">
        <v>80</v>
      </c>
      <c r="AY525" s="255" t="s">
        <v>146</v>
      </c>
    </row>
    <row r="526" s="14" customFormat="1">
      <c r="A526" s="14"/>
      <c r="B526" s="245"/>
      <c r="C526" s="246"/>
      <c r="D526" s="236" t="s">
        <v>153</v>
      </c>
      <c r="E526" s="247" t="s">
        <v>1</v>
      </c>
      <c r="F526" s="248" t="s">
        <v>387</v>
      </c>
      <c r="G526" s="246"/>
      <c r="H526" s="249">
        <v>0.16200000000000001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153</v>
      </c>
      <c r="AU526" s="255" t="s">
        <v>89</v>
      </c>
      <c r="AV526" s="14" t="s">
        <v>89</v>
      </c>
      <c r="AW526" s="14" t="s">
        <v>34</v>
      </c>
      <c r="AX526" s="14" t="s">
        <v>80</v>
      </c>
      <c r="AY526" s="255" t="s">
        <v>146</v>
      </c>
    </row>
    <row r="527" s="14" customFormat="1">
      <c r="A527" s="14"/>
      <c r="B527" s="245"/>
      <c r="C527" s="246"/>
      <c r="D527" s="236" t="s">
        <v>153</v>
      </c>
      <c r="E527" s="247" t="s">
        <v>1</v>
      </c>
      <c r="F527" s="248" t="s">
        <v>388</v>
      </c>
      <c r="G527" s="246"/>
      <c r="H527" s="249">
        <v>0.119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153</v>
      </c>
      <c r="AU527" s="255" t="s">
        <v>89</v>
      </c>
      <c r="AV527" s="14" t="s">
        <v>89</v>
      </c>
      <c r="AW527" s="14" t="s">
        <v>34</v>
      </c>
      <c r="AX527" s="14" t="s">
        <v>80</v>
      </c>
      <c r="AY527" s="255" t="s">
        <v>146</v>
      </c>
    </row>
    <row r="528" s="14" customFormat="1">
      <c r="A528" s="14"/>
      <c r="B528" s="245"/>
      <c r="C528" s="246"/>
      <c r="D528" s="236" t="s">
        <v>153</v>
      </c>
      <c r="E528" s="247" t="s">
        <v>1</v>
      </c>
      <c r="F528" s="248" t="s">
        <v>389</v>
      </c>
      <c r="G528" s="246"/>
      <c r="H528" s="249">
        <v>0.14699999999999999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153</v>
      </c>
      <c r="AU528" s="255" t="s">
        <v>89</v>
      </c>
      <c r="AV528" s="14" t="s">
        <v>89</v>
      </c>
      <c r="AW528" s="14" t="s">
        <v>34</v>
      </c>
      <c r="AX528" s="14" t="s">
        <v>80</v>
      </c>
      <c r="AY528" s="255" t="s">
        <v>146</v>
      </c>
    </row>
    <row r="529" s="14" customFormat="1">
      <c r="A529" s="14"/>
      <c r="B529" s="245"/>
      <c r="C529" s="246"/>
      <c r="D529" s="236" t="s">
        <v>153</v>
      </c>
      <c r="E529" s="247" t="s">
        <v>1</v>
      </c>
      <c r="F529" s="248" t="s">
        <v>390</v>
      </c>
      <c r="G529" s="246"/>
      <c r="H529" s="249">
        <v>0.16600000000000001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153</v>
      </c>
      <c r="AU529" s="255" t="s">
        <v>89</v>
      </c>
      <c r="AV529" s="14" t="s">
        <v>89</v>
      </c>
      <c r="AW529" s="14" t="s">
        <v>34</v>
      </c>
      <c r="AX529" s="14" t="s">
        <v>80</v>
      </c>
      <c r="AY529" s="255" t="s">
        <v>146</v>
      </c>
    </row>
    <row r="530" s="16" customFormat="1">
      <c r="A530" s="16"/>
      <c r="B530" s="267"/>
      <c r="C530" s="268"/>
      <c r="D530" s="236" t="s">
        <v>153</v>
      </c>
      <c r="E530" s="269" t="s">
        <v>1</v>
      </c>
      <c r="F530" s="270" t="s">
        <v>163</v>
      </c>
      <c r="G530" s="268"/>
      <c r="H530" s="271">
        <v>10.050000000000001</v>
      </c>
      <c r="I530" s="272"/>
      <c r="J530" s="268"/>
      <c r="K530" s="268"/>
      <c r="L530" s="273"/>
      <c r="M530" s="274"/>
      <c r="N530" s="275"/>
      <c r="O530" s="275"/>
      <c r="P530" s="275"/>
      <c r="Q530" s="275"/>
      <c r="R530" s="275"/>
      <c r="S530" s="275"/>
      <c r="T530" s="27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T530" s="277" t="s">
        <v>153</v>
      </c>
      <c r="AU530" s="277" t="s">
        <v>89</v>
      </c>
      <c r="AV530" s="16" t="s">
        <v>92</v>
      </c>
      <c r="AW530" s="16" t="s">
        <v>34</v>
      </c>
      <c r="AX530" s="16" t="s">
        <v>80</v>
      </c>
      <c r="AY530" s="277" t="s">
        <v>146</v>
      </c>
    </row>
    <row r="531" s="13" customFormat="1">
      <c r="A531" s="13"/>
      <c r="B531" s="234"/>
      <c r="C531" s="235"/>
      <c r="D531" s="236" t="s">
        <v>153</v>
      </c>
      <c r="E531" s="237" t="s">
        <v>1</v>
      </c>
      <c r="F531" s="238" t="s">
        <v>191</v>
      </c>
      <c r="G531" s="235"/>
      <c r="H531" s="237" t="s">
        <v>1</v>
      </c>
      <c r="I531" s="239"/>
      <c r="J531" s="235"/>
      <c r="K531" s="235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153</v>
      </c>
      <c r="AU531" s="244" t="s">
        <v>89</v>
      </c>
      <c r="AV531" s="13" t="s">
        <v>85</v>
      </c>
      <c r="AW531" s="13" t="s">
        <v>34</v>
      </c>
      <c r="AX531" s="13" t="s">
        <v>80</v>
      </c>
      <c r="AY531" s="244" t="s">
        <v>146</v>
      </c>
    </row>
    <row r="532" s="14" customFormat="1">
      <c r="A532" s="14"/>
      <c r="B532" s="245"/>
      <c r="C532" s="246"/>
      <c r="D532" s="236" t="s">
        <v>153</v>
      </c>
      <c r="E532" s="247" t="s">
        <v>1</v>
      </c>
      <c r="F532" s="248" t="s">
        <v>391</v>
      </c>
      <c r="G532" s="246"/>
      <c r="H532" s="249">
        <v>0.63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153</v>
      </c>
      <c r="AU532" s="255" t="s">
        <v>89</v>
      </c>
      <c r="AV532" s="14" t="s">
        <v>89</v>
      </c>
      <c r="AW532" s="14" t="s">
        <v>34</v>
      </c>
      <c r="AX532" s="14" t="s">
        <v>80</v>
      </c>
      <c r="AY532" s="255" t="s">
        <v>146</v>
      </c>
    </row>
    <row r="533" s="14" customFormat="1">
      <c r="A533" s="14"/>
      <c r="B533" s="245"/>
      <c r="C533" s="246"/>
      <c r="D533" s="236" t="s">
        <v>153</v>
      </c>
      <c r="E533" s="247" t="s">
        <v>1</v>
      </c>
      <c r="F533" s="248" t="s">
        <v>392</v>
      </c>
      <c r="G533" s="246"/>
      <c r="H533" s="249">
        <v>0.089999999999999997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153</v>
      </c>
      <c r="AU533" s="255" t="s">
        <v>89</v>
      </c>
      <c r="AV533" s="14" t="s">
        <v>89</v>
      </c>
      <c r="AW533" s="14" t="s">
        <v>34</v>
      </c>
      <c r="AX533" s="14" t="s">
        <v>80</v>
      </c>
      <c r="AY533" s="255" t="s">
        <v>146</v>
      </c>
    </row>
    <row r="534" s="16" customFormat="1">
      <c r="A534" s="16"/>
      <c r="B534" s="267"/>
      <c r="C534" s="268"/>
      <c r="D534" s="236" t="s">
        <v>153</v>
      </c>
      <c r="E534" s="269" t="s">
        <v>1</v>
      </c>
      <c r="F534" s="270" t="s">
        <v>163</v>
      </c>
      <c r="G534" s="268"/>
      <c r="H534" s="271">
        <v>0.71999999999999997</v>
      </c>
      <c r="I534" s="272"/>
      <c r="J534" s="268"/>
      <c r="K534" s="268"/>
      <c r="L534" s="273"/>
      <c r="M534" s="274"/>
      <c r="N534" s="275"/>
      <c r="O534" s="275"/>
      <c r="P534" s="275"/>
      <c r="Q534" s="275"/>
      <c r="R534" s="275"/>
      <c r="S534" s="275"/>
      <c r="T534" s="27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77" t="s">
        <v>153</v>
      </c>
      <c r="AU534" s="277" t="s">
        <v>89</v>
      </c>
      <c r="AV534" s="16" t="s">
        <v>92</v>
      </c>
      <c r="AW534" s="16" t="s">
        <v>34</v>
      </c>
      <c r="AX534" s="16" t="s">
        <v>80</v>
      </c>
      <c r="AY534" s="277" t="s">
        <v>146</v>
      </c>
    </row>
    <row r="535" s="13" customFormat="1">
      <c r="A535" s="13"/>
      <c r="B535" s="234"/>
      <c r="C535" s="235"/>
      <c r="D535" s="236" t="s">
        <v>153</v>
      </c>
      <c r="E535" s="237" t="s">
        <v>1</v>
      </c>
      <c r="F535" s="238" t="s">
        <v>194</v>
      </c>
      <c r="G535" s="235"/>
      <c r="H535" s="237" t="s">
        <v>1</v>
      </c>
      <c r="I535" s="239"/>
      <c r="J535" s="235"/>
      <c r="K535" s="235"/>
      <c r="L535" s="240"/>
      <c r="M535" s="241"/>
      <c r="N535" s="242"/>
      <c r="O535" s="242"/>
      <c r="P535" s="242"/>
      <c r="Q535" s="242"/>
      <c r="R535" s="242"/>
      <c r="S535" s="242"/>
      <c r="T535" s="24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4" t="s">
        <v>153</v>
      </c>
      <c r="AU535" s="244" t="s">
        <v>89</v>
      </c>
      <c r="AV535" s="13" t="s">
        <v>85</v>
      </c>
      <c r="AW535" s="13" t="s">
        <v>34</v>
      </c>
      <c r="AX535" s="13" t="s">
        <v>80</v>
      </c>
      <c r="AY535" s="244" t="s">
        <v>146</v>
      </c>
    </row>
    <row r="536" s="14" customFormat="1">
      <c r="A536" s="14"/>
      <c r="B536" s="245"/>
      <c r="C536" s="246"/>
      <c r="D536" s="236" t="s">
        <v>153</v>
      </c>
      <c r="E536" s="247" t="s">
        <v>1</v>
      </c>
      <c r="F536" s="248" t="s">
        <v>393</v>
      </c>
      <c r="G536" s="246"/>
      <c r="H536" s="249">
        <v>1.5029999999999999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153</v>
      </c>
      <c r="AU536" s="255" t="s">
        <v>89</v>
      </c>
      <c r="AV536" s="14" t="s">
        <v>89</v>
      </c>
      <c r="AW536" s="14" t="s">
        <v>34</v>
      </c>
      <c r="AX536" s="14" t="s">
        <v>80</v>
      </c>
      <c r="AY536" s="255" t="s">
        <v>146</v>
      </c>
    </row>
    <row r="537" s="14" customFormat="1">
      <c r="A537" s="14"/>
      <c r="B537" s="245"/>
      <c r="C537" s="246"/>
      <c r="D537" s="236" t="s">
        <v>153</v>
      </c>
      <c r="E537" s="247" t="s">
        <v>1</v>
      </c>
      <c r="F537" s="248" t="s">
        <v>394</v>
      </c>
      <c r="G537" s="246"/>
      <c r="H537" s="249">
        <v>0.379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153</v>
      </c>
      <c r="AU537" s="255" t="s">
        <v>89</v>
      </c>
      <c r="AV537" s="14" t="s">
        <v>89</v>
      </c>
      <c r="AW537" s="14" t="s">
        <v>34</v>
      </c>
      <c r="AX537" s="14" t="s">
        <v>80</v>
      </c>
      <c r="AY537" s="255" t="s">
        <v>146</v>
      </c>
    </row>
    <row r="538" s="16" customFormat="1">
      <c r="A538" s="16"/>
      <c r="B538" s="267"/>
      <c r="C538" s="268"/>
      <c r="D538" s="236" t="s">
        <v>153</v>
      </c>
      <c r="E538" s="269" t="s">
        <v>1</v>
      </c>
      <c r="F538" s="270" t="s">
        <v>163</v>
      </c>
      <c r="G538" s="268"/>
      <c r="H538" s="271">
        <v>1.8819999999999999</v>
      </c>
      <c r="I538" s="272"/>
      <c r="J538" s="268"/>
      <c r="K538" s="268"/>
      <c r="L538" s="273"/>
      <c r="M538" s="274"/>
      <c r="N538" s="275"/>
      <c r="O538" s="275"/>
      <c r="P538" s="275"/>
      <c r="Q538" s="275"/>
      <c r="R538" s="275"/>
      <c r="S538" s="275"/>
      <c r="T538" s="27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277" t="s">
        <v>153</v>
      </c>
      <c r="AU538" s="277" t="s">
        <v>89</v>
      </c>
      <c r="AV538" s="16" t="s">
        <v>92</v>
      </c>
      <c r="AW538" s="16" t="s">
        <v>34</v>
      </c>
      <c r="AX538" s="16" t="s">
        <v>80</v>
      </c>
      <c r="AY538" s="277" t="s">
        <v>146</v>
      </c>
    </row>
    <row r="539" s="13" customFormat="1">
      <c r="A539" s="13"/>
      <c r="B539" s="234"/>
      <c r="C539" s="235"/>
      <c r="D539" s="236" t="s">
        <v>153</v>
      </c>
      <c r="E539" s="237" t="s">
        <v>1</v>
      </c>
      <c r="F539" s="238" t="s">
        <v>197</v>
      </c>
      <c r="G539" s="235"/>
      <c r="H539" s="237" t="s">
        <v>1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153</v>
      </c>
      <c r="AU539" s="244" t="s">
        <v>89</v>
      </c>
      <c r="AV539" s="13" t="s">
        <v>85</v>
      </c>
      <c r="AW539" s="13" t="s">
        <v>34</v>
      </c>
      <c r="AX539" s="13" t="s">
        <v>80</v>
      </c>
      <c r="AY539" s="244" t="s">
        <v>146</v>
      </c>
    </row>
    <row r="540" s="14" customFormat="1">
      <c r="A540" s="14"/>
      <c r="B540" s="245"/>
      <c r="C540" s="246"/>
      <c r="D540" s="236" t="s">
        <v>153</v>
      </c>
      <c r="E540" s="247" t="s">
        <v>1</v>
      </c>
      <c r="F540" s="248" t="s">
        <v>395</v>
      </c>
      <c r="G540" s="246"/>
      <c r="H540" s="249">
        <v>1.942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153</v>
      </c>
      <c r="AU540" s="255" t="s">
        <v>89</v>
      </c>
      <c r="AV540" s="14" t="s">
        <v>89</v>
      </c>
      <c r="AW540" s="14" t="s">
        <v>34</v>
      </c>
      <c r="AX540" s="14" t="s">
        <v>80</v>
      </c>
      <c r="AY540" s="255" t="s">
        <v>146</v>
      </c>
    </row>
    <row r="541" s="16" customFormat="1">
      <c r="A541" s="16"/>
      <c r="B541" s="267"/>
      <c r="C541" s="268"/>
      <c r="D541" s="236" t="s">
        <v>153</v>
      </c>
      <c r="E541" s="269" t="s">
        <v>1</v>
      </c>
      <c r="F541" s="270" t="s">
        <v>163</v>
      </c>
      <c r="G541" s="268"/>
      <c r="H541" s="271">
        <v>1.942</v>
      </c>
      <c r="I541" s="272"/>
      <c r="J541" s="268"/>
      <c r="K541" s="268"/>
      <c r="L541" s="273"/>
      <c r="M541" s="274"/>
      <c r="N541" s="275"/>
      <c r="O541" s="275"/>
      <c r="P541" s="275"/>
      <c r="Q541" s="275"/>
      <c r="R541" s="275"/>
      <c r="S541" s="275"/>
      <c r="T541" s="27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T541" s="277" t="s">
        <v>153</v>
      </c>
      <c r="AU541" s="277" t="s">
        <v>89</v>
      </c>
      <c r="AV541" s="16" t="s">
        <v>92</v>
      </c>
      <c r="AW541" s="16" t="s">
        <v>34</v>
      </c>
      <c r="AX541" s="16" t="s">
        <v>80</v>
      </c>
      <c r="AY541" s="277" t="s">
        <v>146</v>
      </c>
    </row>
    <row r="542" s="13" customFormat="1">
      <c r="A542" s="13"/>
      <c r="B542" s="234"/>
      <c r="C542" s="235"/>
      <c r="D542" s="236" t="s">
        <v>153</v>
      </c>
      <c r="E542" s="237" t="s">
        <v>1</v>
      </c>
      <c r="F542" s="238" t="s">
        <v>156</v>
      </c>
      <c r="G542" s="235"/>
      <c r="H542" s="237" t="s">
        <v>1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153</v>
      </c>
      <c r="AU542" s="244" t="s">
        <v>89</v>
      </c>
      <c r="AV542" s="13" t="s">
        <v>85</v>
      </c>
      <c r="AW542" s="13" t="s">
        <v>34</v>
      </c>
      <c r="AX542" s="13" t="s">
        <v>80</v>
      </c>
      <c r="AY542" s="244" t="s">
        <v>146</v>
      </c>
    </row>
    <row r="543" s="14" customFormat="1">
      <c r="A543" s="14"/>
      <c r="B543" s="245"/>
      <c r="C543" s="246"/>
      <c r="D543" s="236" t="s">
        <v>153</v>
      </c>
      <c r="E543" s="247" t="s">
        <v>1</v>
      </c>
      <c r="F543" s="248" t="s">
        <v>199</v>
      </c>
      <c r="G543" s="246"/>
      <c r="H543" s="249">
        <v>20.390000000000001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153</v>
      </c>
      <c r="AU543" s="255" t="s">
        <v>89</v>
      </c>
      <c r="AV543" s="14" t="s">
        <v>89</v>
      </c>
      <c r="AW543" s="14" t="s">
        <v>34</v>
      </c>
      <c r="AX543" s="14" t="s">
        <v>80</v>
      </c>
      <c r="AY543" s="255" t="s">
        <v>146</v>
      </c>
    </row>
    <row r="544" s="16" customFormat="1">
      <c r="A544" s="16"/>
      <c r="B544" s="267"/>
      <c r="C544" s="268"/>
      <c r="D544" s="236" t="s">
        <v>153</v>
      </c>
      <c r="E544" s="269" t="s">
        <v>1</v>
      </c>
      <c r="F544" s="270" t="s">
        <v>163</v>
      </c>
      <c r="G544" s="268"/>
      <c r="H544" s="271">
        <v>20.390000000000001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153</v>
      </c>
      <c r="AU544" s="277" t="s">
        <v>89</v>
      </c>
      <c r="AV544" s="16" t="s">
        <v>92</v>
      </c>
      <c r="AW544" s="16" t="s">
        <v>34</v>
      </c>
      <c r="AX544" s="16" t="s">
        <v>80</v>
      </c>
      <c r="AY544" s="277" t="s">
        <v>146</v>
      </c>
    </row>
    <row r="545" s="13" customFormat="1">
      <c r="A545" s="13"/>
      <c r="B545" s="234"/>
      <c r="C545" s="235"/>
      <c r="D545" s="236" t="s">
        <v>153</v>
      </c>
      <c r="E545" s="237" t="s">
        <v>1</v>
      </c>
      <c r="F545" s="238" t="s">
        <v>200</v>
      </c>
      <c r="G545" s="235"/>
      <c r="H545" s="237" t="s">
        <v>1</v>
      </c>
      <c r="I545" s="239"/>
      <c r="J545" s="235"/>
      <c r="K545" s="235"/>
      <c r="L545" s="240"/>
      <c r="M545" s="241"/>
      <c r="N545" s="242"/>
      <c r="O545" s="242"/>
      <c r="P545" s="242"/>
      <c r="Q545" s="242"/>
      <c r="R545" s="242"/>
      <c r="S545" s="242"/>
      <c r="T545" s="24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4" t="s">
        <v>153</v>
      </c>
      <c r="AU545" s="244" t="s">
        <v>89</v>
      </c>
      <c r="AV545" s="13" t="s">
        <v>85</v>
      </c>
      <c r="AW545" s="13" t="s">
        <v>34</v>
      </c>
      <c r="AX545" s="13" t="s">
        <v>80</v>
      </c>
      <c r="AY545" s="244" t="s">
        <v>146</v>
      </c>
    </row>
    <row r="546" s="14" customFormat="1">
      <c r="A546" s="14"/>
      <c r="B546" s="245"/>
      <c r="C546" s="246"/>
      <c r="D546" s="236" t="s">
        <v>153</v>
      </c>
      <c r="E546" s="247" t="s">
        <v>1</v>
      </c>
      <c r="F546" s="248" t="s">
        <v>396</v>
      </c>
      <c r="G546" s="246"/>
      <c r="H546" s="249">
        <v>0.119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153</v>
      </c>
      <c r="AU546" s="255" t="s">
        <v>89</v>
      </c>
      <c r="AV546" s="14" t="s">
        <v>89</v>
      </c>
      <c r="AW546" s="14" t="s">
        <v>34</v>
      </c>
      <c r="AX546" s="14" t="s">
        <v>80</v>
      </c>
      <c r="AY546" s="255" t="s">
        <v>146</v>
      </c>
    </row>
    <row r="547" s="14" customFormat="1">
      <c r="A547" s="14"/>
      <c r="B547" s="245"/>
      <c r="C547" s="246"/>
      <c r="D547" s="236" t="s">
        <v>153</v>
      </c>
      <c r="E547" s="247" t="s">
        <v>1</v>
      </c>
      <c r="F547" s="248" t="s">
        <v>397</v>
      </c>
      <c r="G547" s="246"/>
      <c r="H547" s="249">
        <v>0.092999999999999999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153</v>
      </c>
      <c r="AU547" s="255" t="s">
        <v>89</v>
      </c>
      <c r="AV547" s="14" t="s">
        <v>89</v>
      </c>
      <c r="AW547" s="14" t="s">
        <v>34</v>
      </c>
      <c r="AX547" s="14" t="s">
        <v>80</v>
      </c>
      <c r="AY547" s="255" t="s">
        <v>146</v>
      </c>
    </row>
    <row r="548" s="14" customFormat="1">
      <c r="A548" s="14"/>
      <c r="B548" s="245"/>
      <c r="C548" s="246"/>
      <c r="D548" s="236" t="s">
        <v>153</v>
      </c>
      <c r="E548" s="247" t="s">
        <v>1</v>
      </c>
      <c r="F548" s="248" t="s">
        <v>398</v>
      </c>
      <c r="G548" s="246"/>
      <c r="H548" s="249">
        <v>0.56999999999999995</v>
      </c>
      <c r="I548" s="250"/>
      <c r="J548" s="246"/>
      <c r="K548" s="246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153</v>
      </c>
      <c r="AU548" s="255" t="s">
        <v>89</v>
      </c>
      <c r="AV548" s="14" t="s">
        <v>89</v>
      </c>
      <c r="AW548" s="14" t="s">
        <v>34</v>
      </c>
      <c r="AX548" s="14" t="s">
        <v>80</v>
      </c>
      <c r="AY548" s="255" t="s">
        <v>146</v>
      </c>
    </row>
    <row r="549" s="16" customFormat="1">
      <c r="A549" s="16"/>
      <c r="B549" s="267"/>
      <c r="C549" s="268"/>
      <c r="D549" s="236" t="s">
        <v>153</v>
      </c>
      <c r="E549" s="269" t="s">
        <v>1</v>
      </c>
      <c r="F549" s="270" t="s">
        <v>163</v>
      </c>
      <c r="G549" s="268"/>
      <c r="H549" s="271">
        <v>0.78199999999999992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77" t="s">
        <v>153</v>
      </c>
      <c r="AU549" s="277" t="s">
        <v>89</v>
      </c>
      <c r="AV549" s="16" t="s">
        <v>92</v>
      </c>
      <c r="AW549" s="16" t="s">
        <v>34</v>
      </c>
      <c r="AX549" s="16" t="s">
        <v>80</v>
      </c>
      <c r="AY549" s="277" t="s">
        <v>146</v>
      </c>
    </row>
    <row r="550" s="15" customFormat="1">
      <c r="A550" s="15"/>
      <c r="B550" s="256"/>
      <c r="C550" s="257"/>
      <c r="D550" s="236" t="s">
        <v>153</v>
      </c>
      <c r="E550" s="258" t="s">
        <v>1</v>
      </c>
      <c r="F550" s="259" t="s">
        <v>158</v>
      </c>
      <c r="G550" s="257"/>
      <c r="H550" s="260">
        <v>35.766000000000005</v>
      </c>
      <c r="I550" s="261"/>
      <c r="J550" s="257"/>
      <c r="K550" s="257"/>
      <c r="L550" s="262"/>
      <c r="M550" s="263"/>
      <c r="N550" s="264"/>
      <c r="O550" s="264"/>
      <c r="P550" s="264"/>
      <c r="Q550" s="264"/>
      <c r="R550" s="264"/>
      <c r="S550" s="264"/>
      <c r="T550" s="26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6" t="s">
        <v>153</v>
      </c>
      <c r="AU550" s="266" t="s">
        <v>89</v>
      </c>
      <c r="AV550" s="15" t="s">
        <v>95</v>
      </c>
      <c r="AW550" s="15" t="s">
        <v>34</v>
      </c>
      <c r="AX550" s="15" t="s">
        <v>85</v>
      </c>
      <c r="AY550" s="266" t="s">
        <v>146</v>
      </c>
    </row>
    <row r="551" s="2" customFormat="1" ht="24.15" customHeight="1">
      <c r="A551" s="39"/>
      <c r="B551" s="40"/>
      <c r="C551" s="220" t="s">
        <v>399</v>
      </c>
      <c r="D551" s="220" t="s">
        <v>148</v>
      </c>
      <c r="E551" s="221" t="s">
        <v>400</v>
      </c>
      <c r="F551" s="222" t="s">
        <v>401</v>
      </c>
      <c r="G551" s="223" t="s">
        <v>151</v>
      </c>
      <c r="H551" s="224">
        <v>14.07</v>
      </c>
      <c r="I551" s="225"/>
      <c r="J551" s="226">
        <f>ROUND(I551*H551,2)</f>
        <v>0</v>
      </c>
      <c r="K551" s="227"/>
      <c r="L551" s="45"/>
      <c r="M551" s="228" t="s">
        <v>1</v>
      </c>
      <c r="N551" s="229" t="s">
        <v>45</v>
      </c>
      <c r="O551" s="92"/>
      <c r="P551" s="230">
        <f>O551*H551</f>
        <v>0</v>
      </c>
      <c r="Q551" s="230">
        <v>0</v>
      </c>
      <c r="R551" s="230">
        <f>Q551*H551</f>
        <v>0</v>
      </c>
      <c r="S551" s="230">
        <v>0.034000000000000002</v>
      </c>
      <c r="T551" s="231">
        <f>S551*H551</f>
        <v>0.47838000000000003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2" t="s">
        <v>95</v>
      </c>
      <c r="AT551" s="232" t="s">
        <v>148</v>
      </c>
      <c r="AU551" s="232" t="s">
        <v>89</v>
      </c>
      <c r="AY551" s="18" t="s">
        <v>146</v>
      </c>
      <c r="BE551" s="233">
        <f>IF(N551="základní",J551,0)</f>
        <v>0</v>
      </c>
      <c r="BF551" s="233">
        <f>IF(N551="snížená",J551,0)</f>
        <v>0</v>
      </c>
      <c r="BG551" s="233">
        <f>IF(N551="zákl. přenesená",J551,0)</f>
        <v>0</v>
      </c>
      <c r="BH551" s="233">
        <f>IF(N551="sníž. přenesená",J551,0)</f>
        <v>0</v>
      </c>
      <c r="BI551" s="233">
        <f>IF(N551="nulová",J551,0)</f>
        <v>0</v>
      </c>
      <c r="BJ551" s="18" t="s">
        <v>85</v>
      </c>
      <c r="BK551" s="233">
        <f>ROUND(I551*H551,2)</f>
        <v>0</v>
      </c>
      <c r="BL551" s="18" t="s">
        <v>95</v>
      </c>
      <c r="BM551" s="232" t="s">
        <v>402</v>
      </c>
    </row>
    <row r="552" s="13" customFormat="1">
      <c r="A552" s="13"/>
      <c r="B552" s="234"/>
      <c r="C552" s="235"/>
      <c r="D552" s="236" t="s">
        <v>153</v>
      </c>
      <c r="E552" s="237" t="s">
        <v>1</v>
      </c>
      <c r="F552" s="238" t="s">
        <v>403</v>
      </c>
      <c r="G552" s="235"/>
      <c r="H552" s="237" t="s">
        <v>1</v>
      </c>
      <c r="I552" s="239"/>
      <c r="J552" s="235"/>
      <c r="K552" s="235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153</v>
      </c>
      <c r="AU552" s="244" t="s">
        <v>89</v>
      </c>
      <c r="AV552" s="13" t="s">
        <v>85</v>
      </c>
      <c r="AW552" s="13" t="s">
        <v>34</v>
      </c>
      <c r="AX552" s="13" t="s">
        <v>80</v>
      </c>
      <c r="AY552" s="244" t="s">
        <v>146</v>
      </c>
    </row>
    <row r="553" s="14" customFormat="1">
      <c r="A553" s="14"/>
      <c r="B553" s="245"/>
      <c r="C553" s="246"/>
      <c r="D553" s="236" t="s">
        <v>153</v>
      </c>
      <c r="E553" s="247" t="s">
        <v>1</v>
      </c>
      <c r="F553" s="248" t="s">
        <v>404</v>
      </c>
      <c r="G553" s="246"/>
      <c r="H553" s="249">
        <v>9.4399999999999995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153</v>
      </c>
      <c r="AU553" s="255" t="s">
        <v>89</v>
      </c>
      <c r="AV553" s="14" t="s">
        <v>89</v>
      </c>
      <c r="AW553" s="14" t="s">
        <v>34</v>
      </c>
      <c r="AX553" s="14" t="s">
        <v>80</v>
      </c>
      <c r="AY553" s="255" t="s">
        <v>146</v>
      </c>
    </row>
    <row r="554" s="13" customFormat="1">
      <c r="A554" s="13"/>
      <c r="B554" s="234"/>
      <c r="C554" s="235"/>
      <c r="D554" s="236" t="s">
        <v>153</v>
      </c>
      <c r="E554" s="237" t="s">
        <v>1</v>
      </c>
      <c r="F554" s="238" t="s">
        <v>405</v>
      </c>
      <c r="G554" s="235"/>
      <c r="H554" s="237" t="s">
        <v>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153</v>
      </c>
      <c r="AU554" s="244" t="s">
        <v>89</v>
      </c>
      <c r="AV554" s="13" t="s">
        <v>85</v>
      </c>
      <c r="AW554" s="13" t="s">
        <v>34</v>
      </c>
      <c r="AX554" s="13" t="s">
        <v>80</v>
      </c>
      <c r="AY554" s="244" t="s">
        <v>146</v>
      </c>
    </row>
    <row r="555" s="14" customFormat="1">
      <c r="A555" s="14"/>
      <c r="B555" s="245"/>
      <c r="C555" s="246"/>
      <c r="D555" s="236" t="s">
        <v>153</v>
      </c>
      <c r="E555" s="247" t="s">
        <v>1</v>
      </c>
      <c r="F555" s="248" t="s">
        <v>406</v>
      </c>
      <c r="G555" s="246"/>
      <c r="H555" s="249">
        <v>2.6600000000000001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153</v>
      </c>
      <c r="AU555" s="255" t="s">
        <v>89</v>
      </c>
      <c r="AV555" s="14" t="s">
        <v>89</v>
      </c>
      <c r="AW555" s="14" t="s">
        <v>34</v>
      </c>
      <c r="AX555" s="14" t="s">
        <v>80</v>
      </c>
      <c r="AY555" s="255" t="s">
        <v>146</v>
      </c>
    </row>
    <row r="556" s="13" customFormat="1">
      <c r="A556" s="13"/>
      <c r="B556" s="234"/>
      <c r="C556" s="235"/>
      <c r="D556" s="236" t="s">
        <v>153</v>
      </c>
      <c r="E556" s="237" t="s">
        <v>1</v>
      </c>
      <c r="F556" s="238" t="s">
        <v>407</v>
      </c>
      <c r="G556" s="235"/>
      <c r="H556" s="237" t="s">
        <v>1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153</v>
      </c>
      <c r="AU556" s="244" t="s">
        <v>89</v>
      </c>
      <c r="AV556" s="13" t="s">
        <v>85</v>
      </c>
      <c r="AW556" s="13" t="s">
        <v>34</v>
      </c>
      <c r="AX556" s="13" t="s">
        <v>80</v>
      </c>
      <c r="AY556" s="244" t="s">
        <v>146</v>
      </c>
    </row>
    <row r="557" s="14" customFormat="1">
      <c r="A557" s="14"/>
      <c r="B557" s="245"/>
      <c r="C557" s="246"/>
      <c r="D557" s="236" t="s">
        <v>153</v>
      </c>
      <c r="E557" s="247" t="s">
        <v>1</v>
      </c>
      <c r="F557" s="248" t="s">
        <v>408</v>
      </c>
      <c r="G557" s="246"/>
      <c r="H557" s="249">
        <v>1.97</v>
      </c>
      <c r="I557" s="250"/>
      <c r="J557" s="246"/>
      <c r="K557" s="246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153</v>
      </c>
      <c r="AU557" s="255" t="s">
        <v>89</v>
      </c>
      <c r="AV557" s="14" t="s">
        <v>89</v>
      </c>
      <c r="AW557" s="14" t="s">
        <v>34</v>
      </c>
      <c r="AX557" s="14" t="s">
        <v>80</v>
      </c>
      <c r="AY557" s="255" t="s">
        <v>146</v>
      </c>
    </row>
    <row r="558" s="15" customFormat="1">
      <c r="A558" s="15"/>
      <c r="B558" s="256"/>
      <c r="C558" s="257"/>
      <c r="D558" s="236" t="s">
        <v>153</v>
      </c>
      <c r="E558" s="258" t="s">
        <v>1</v>
      </c>
      <c r="F558" s="259" t="s">
        <v>158</v>
      </c>
      <c r="G558" s="257"/>
      <c r="H558" s="260">
        <v>14.07</v>
      </c>
      <c r="I558" s="261"/>
      <c r="J558" s="257"/>
      <c r="K558" s="257"/>
      <c r="L558" s="262"/>
      <c r="M558" s="263"/>
      <c r="N558" s="264"/>
      <c r="O558" s="264"/>
      <c r="P558" s="264"/>
      <c r="Q558" s="264"/>
      <c r="R558" s="264"/>
      <c r="S558" s="264"/>
      <c r="T558" s="26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6" t="s">
        <v>153</v>
      </c>
      <c r="AU558" s="266" t="s">
        <v>89</v>
      </c>
      <c r="AV558" s="15" t="s">
        <v>95</v>
      </c>
      <c r="AW558" s="15" t="s">
        <v>34</v>
      </c>
      <c r="AX558" s="15" t="s">
        <v>85</v>
      </c>
      <c r="AY558" s="266" t="s">
        <v>146</v>
      </c>
    </row>
    <row r="559" s="2" customFormat="1" ht="21.75" customHeight="1">
      <c r="A559" s="39"/>
      <c r="B559" s="40"/>
      <c r="C559" s="220" t="s">
        <v>409</v>
      </c>
      <c r="D559" s="220" t="s">
        <v>148</v>
      </c>
      <c r="E559" s="221" t="s">
        <v>410</v>
      </c>
      <c r="F559" s="222" t="s">
        <v>411</v>
      </c>
      <c r="G559" s="223" t="s">
        <v>151</v>
      </c>
      <c r="H559" s="224">
        <v>21.556000000000001</v>
      </c>
      <c r="I559" s="225"/>
      <c r="J559" s="226">
        <f>ROUND(I559*H559,2)</f>
        <v>0</v>
      </c>
      <c r="K559" s="227"/>
      <c r="L559" s="45"/>
      <c r="M559" s="228" t="s">
        <v>1</v>
      </c>
      <c r="N559" s="229" t="s">
        <v>45</v>
      </c>
      <c r="O559" s="92"/>
      <c r="P559" s="230">
        <f>O559*H559</f>
        <v>0</v>
      </c>
      <c r="Q559" s="230">
        <v>0</v>
      </c>
      <c r="R559" s="230">
        <f>Q559*H559</f>
        <v>0</v>
      </c>
      <c r="S559" s="230">
        <v>0.075999999999999998</v>
      </c>
      <c r="T559" s="231">
        <f>S559*H559</f>
        <v>1.6382559999999999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2" t="s">
        <v>95</v>
      </c>
      <c r="AT559" s="232" t="s">
        <v>148</v>
      </c>
      <c r="AU559" s="232" t="s">
        <v>89</v>
      </c>
      <c r="AY559" s="18" t="s">
        <v>146</v>
      </c>
      <c r="BE559" s="233">
        <f>IF(N559="základní",J559,0)</f>
        <v>0</v>
      </c>
      <c r="BF559" s="233">
        <f>IF(N559="snížená",J559,0)</f>
        <v>0</v>
      </c>
      <c r="BG559" s="233">
        <f>IF(N559="zákl. přenesená",J559,0)</f>
        <v>0</v>
      </c>
      <c r="BH559" s="233">
        <f>IF(N559="sníž. přenesená",J559,0)</f>
        <v>0</v>
      </c>
      <c r="BI559" s="233">
        <f>IF(N559="nulová",J559,0)</f>
        <v>0</v>
      </c>
      <c r="BJ559" s="18" t="s">
        <v>85</v>
      </c>
      <c r="BK559" s="233">
        <f>ROUND(I559*H559,2)</f>
        <v>0</v>
      </c>
      <c r="BL559" s="18" t="s">
        <v>95</v>
      </c>
      <c r="BM559" s="232" t="s">
        <v>412</v>
      </c>
    </row>
    <row r="560" s="13" customFormat="1">
      <c r="A560" s="13"/>
      <c r="B560" s="234"/>
      <c r="C560" s="235"/>
      <c r="D560" s="236" t="s">
        <v>153</v>
      </c>
      <c r="E560" s="237" t="s">
        <v>1</v>
      </c>
      <c r="F560" s="238" t="s">
        <v>154</v>
      </c>
      <c r="G560" s="235"/>
      <c r="H560" s="237" t="s">
        <v>1</v>
      </c>
      <c r="I560" s="239"/>
      <c r="J560" s="235"/>
      <c r="K560" s="235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153</v>
      </c>
      <c r="AU560" s="244" t="s">
        <v>89</v>
      </c>
      <c r="AV560" s="13" t="s">
        <v>85</v>
      </c>
      <c r="AW560" s="13" t="s">
        <v>34</v>
      </c>
      <c r="AX560" s="13" t="s">
        <v>80</v>
      </c>
      <c r="AY560" s="244" t="s">
        <v>146</v>
      </c>
    </row>
    <row r="561" s="14" customFormat="1">
      <c r="A561" s="14"/>
      <c r="B561" s="245"/>
      <c r="C561" s="246"/>
      <c r="D561" s="236" t="s">
        <v>153</v>
      </c>
      <c r="E561" s="247" t="s">
        <v>1</v>
      </c>
      <c r="F561" s="248" t="s">
        <v>413</v>
      </c>
      <c r="G561" s="246"/>
      <c r="H561" s="249">
        <v>1.1819999999999999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153</v>
      </c>
      <c r="AU561" s="255" t="s">
        <v>89</v>
      </c>
      <c r="AV561" s="14" t="s">
        <v>89</v>
      </c>
      <c r="AW561" s="14" t="s">
        <v>34</v>
      </c>
      <c r="AX561" s="14" t="s">
        <v>80</v>
      </c>
      <c r="AY561" s="255" t="s">
        <v>146</v>
      </c>
    </row>
    <row r="562" s="14" customFormat="1">
      <c r="A562" s="14"/>
      <c r="B562" s="245"/>
      <c r="C562" s="246"/>
      <c r="D562" s="236" t="s">
        <v>153</v>
      </c>
      <c r="E562" s="247" t="s">
        <v>1</v>
      </c>
      <c r="F562" s="248" t="s">
        <v>414</v>
      </c>
      <c r="G562" s="246"/>
      <c r="H562" s="249">
        <v>1.1819999999999999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153</v>
      </c>
      <c r="AU562" s="255" t="s">
        <v>89</v>
      </c>
      <c r="AV562" s="14" t="s">
        <v>89</v>
      </c>
      <c r="AW562" s="14" t="s">
        <v>34</v>
      </c>
      <c r="AX562" s="14" t="s">
        <v>80</v>
      </c>
      <c r="AY562" s="255" t="s">
        <v>146</v>
      </c>
    </row>
    <row r="563" s="14" customFormat="1">
      <c r="A563" s="14"/>
      <c r="B563" s="245"/>
      <c r="C563" s="246"/>
      <c r="D563" s="236" t="s">
        <v>153</v>
      </c>
      <c r="E563" s="247" t="s">
        <v>1</v>
      </c>
      <c r="F563" s="248" t="s">
        <v>415</v>
      </c>
      <c r="G563" s="246"/>
      <c r="H563" s="249">
        <v>1.1819999999999999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153</v>
      </c>
      <c r="AU563" s="255" t="s">
        <v>89</v>
      </c>
      <c r="AV563" s="14" t="s">
        <v>89</v>
      </c>
      <c r="AW563" s="14" t="s">
        <v>34</v>
      </c>
      <c r="AX563" s="14" t="s">
        <v>80</v>
      </c>
      <c r="AY563" s="255" t="s">
        <v>146</v>
      </c>
    </row>
    <row r="564" s="14" customFormat="1">
      <c r="A564" s="14"/>
      <c r="B564" s="245"/>
      <c r="C564" s="246"/>
      <c r="D564" s="236" t="s">
        <v>153</v>
      </c>
      <c r="E564" s="247" t="s">
        <v>1</v>
      </c>
      <c r="F564" s="248" t="s">
        <v>416</v>
      </c>
      <c r="G564" s="246"/>
      <c r="H564" s="249">
        <v>1.1819999999999999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153</v>
      </c>
      <c r="AU564" s="255" t="s">
        <v>89</v>
      </c>
      <c r="AV564" s="14" t="s">
        <v>89</v>
      </c>
      <c r="AW564" s="14" t="s">
        <v>34</v>
      </c>
      <c r="AX564" s="14" t="s">
        <v>80</v>
      </c>
      <c r="AY564" s="255" t="s">
        <v>146</v>
      </c>
    </row>
    <row r="565" s="13" customFormat="1">
      <c r="A565" s="13"/>
      <c r="B565" s="234"/>
      <c r="C565" s="235"/>
      <c r="D565" s="236" t="s">
        <v>153</v>
      </c>
      <c r="E565" s="237" t="s">
        <v>1</v>
      </c>
      <c r="F565" s="238" t="s">
        <v>191</v>
      </c>
      <c r="G565" s="235"/>
      <c r="H565" s="237" t="s">
        <v>1</v>
      </c>
      <c r="I565" s="239"/>
      <c r="J565" s="235"/>
      <c r="K565" s="235"/>
      <c r="L565" s="240"/>
      <c r="M565" s="241"/>
      <c r="N565" s="242"/>
      <c r="O565" s="242"/>
      <c r="P565" s="242"/>
      <c r="Q565" s="242"/>
      <c r="R565" s="242"/>
      <c r="S565" s="242"/>
      <c r="T565" s="24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4" t="s">
        <v>153</v>
      </c>
      <c r="AU565" s="244" t="s">
        <v>89</v>
      </c>
      <c r="AV565" s="13" t="s">
        <v>85</v>
      </c>
      <c r="AW565" s="13" t="s">
        <v>34</v>
      </c>
      <c r="AX565" s="13" t="s">
        <v>80</v>
      </c>
      <c r="AY565" s="244" t="s">
        <v>146</v>
      </c>
    </row>
    <row r="566" s="14" customFormat="1">
      <c r="A566" s="14"/>
      <c r="B566" s="245"/>
      <c r="C566" s="246"/>
      <c r="D566" s="236" t="s">
        <v>153</v>
      </c>
      <c r="E566" s="247" t="s">
        <v>1</v>
      </c>
      <c r="F566" s="248" t="s">
        <v>417</v>
      </c>
      <c r="G566" s="246"/>
      <c r="H566" s="249">
        <v>1.1819999999999999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153</v>
      </c>
      <c r="AU566" s="255" t="s">
        <v>89</v>
      </c>
      <c r="AV566" s="14" t="s">
        <v>89</v>
      </c>
      <c r="AW566" s="14" t="s">
        <v>34</v>
      </c>
      <c r="AX566" s="14" t="s">
        <v>80</v>
      </c>
      <c r="AY566" s="255" t="s">
        <v>146</v>
      </c>
    </row>
    <row r="567" s="13" customFormat="1">
      <c r="A567" s="13"/>
      <c r="B567" s="234"/>
      <c r="C567" s="235"/>
      <c r="D567" s="236" t="s">
        <v>153</v>
      </c>
      <c r="E567" s="237" t="s">
        <v>1</v>
      </c>
      <c r="F567" s="238" t="s">
        <v>156</v>
      </c>
      <c r="G567" s="235"/>
      <c r="H567" s="237" t="s">
        <v>1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153</v>
      </c>
      <c r="AU567" s="244" t="s">
        <v>89</v>
      </c>
      <c r="AV567" s="13" t="s">
        <v>85</v>
      </c>
      <c r="AW567" s="13" t="s">
        <v>34</v>
      </c>
      <c r="AX567" s="13" t="s">
        <v>80</v>
      </c>
      <c r="AY567" s="244" t="s">
        <v>146</v>
      </c>
    </row>
    <row r="568" s="14" customFormat="1">
      <c r="A568" s="14"/>
      <c r="B568" s="245"/>
      <c r="C568" s="246"/>
      <c r="D568" s="236" t="s">
        <v>153</v>
      </c>
      <c r="E568" s="247" t="s">
        <v>1</v>
      </c>
      <c r="F568" s="248" t="s">
        <v>418</v>
      </c>
      <c r="G568" s="246"/>
      <c r="H568" s="249">
        <v>1.5760000000000001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153</v>
      </c>
      <c r="AU568" s="255" t="s">
        <v>89</v>
      </c>
      <c r="AV568" s="14" t="s">
        <v>89</v>
      </c>
      <c r="AW568" s="14" t="s">
        <v>34</v>
      </c>
      <c r="AX568" s="14" t="s">
        <v>80</v>
      </c>
      <c r="AY568" s="255" t="s">
        <v>146</v>
      </c>
    </row>
    <row r="569" s="13" customFormat="1">
      <c r="A569" s="13"/>
      <c r="B569" s="234"/>
      <c r="C569" s="235"/>
      <c r="D569" s="236" t="s">
        <v>153</v>
      </c>
      <c r="E569" s="237" t="s">
        <v>1</v>
      </c>
      <c r="F569" s="238" t="s">
        <v>403</v>
      </c>
      <c r="G569" s="235"/>
      <c r="H569" s="237" t="s">
        <v>1</v>
      </c>
      <c r="I569" s="239"/>
      <c r="J569" s="235"/>
      <c r="K569" s="235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153</v>
      </c>
      <c r="AU569" s="244" t="s">
        <v>89</v>
      </c>
      <c r="AV569" s="13" t="s">
        <v>85</v>
      </c>
      <c r="AW569" s="13" t="s">
        <v>34</v>
      </c>
      <c r="AX569" s="13" t="s">
        <v>80</v>
      </c>
      <c r="AY569" s="244" t="s">
        <v>146</v>
      </c>
    </row>
    <row r="570" s="14" customFormat="1">
      <c r="A570" s="14"/>
      <c r="B570" s="245"/>
      <c r="C570" s="246"/>
      <c r="D570" s="236" t="s">
        <v>153</v>
      </c>
      <c r="E570" s="247" t="s">
        <v>1</v>
      </c>
      <c r="F570" s="248" t="s">
        <v>404</v>
      </c>
      <c r="G570" s="246"/>
      <c r="H570" s="249">
        <v>9.4399999999999995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153</v>
      </c>
      <c r="AU570" s="255" t="s">
        <v>89</v>
      </c>
      <c r="AV570" s="14" t="s">
        <v>89</v>
      </c>
      <c r="AW570" s="14" t="s">
        <v>34</v>
      </c>
      <c r="AX570" s="14" t="s">
        <v>80</v>
      </c>
      <c r="AY570" s="255" t="s">
        <v>146</v>
      </c>
    </row>
    <row r="571" s="13" customFormat="1">
      <c r="A571" s="13"/>
      <c r="B571" s="234"/>
      <c r="C571" s="235"/>
      <c r="D571" s="236" t="s">
        <v>153</v>
      </c>
      <c r="E571" s="237" t="s">
        <v>1</v>
      </c>
      <c r="F571" s="238" t="s">
        <v>405</v>
      </c>
      <c r="G571" s="235"/>
      <c r="H571" s="237" t="s">
        <v>1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153</v>
      </c>
      <c r="AU571" s="244" t="s">
        <v>89</v>
      </c>
      <c r="AV571" s="13" t="s">
        <v>85</v>
      </c>
      <c r="AW571" s="13" t="s">
        <v>34</v>
      </c>
      <c r="AX571" s="13" t="s">
        <v>80</v>
      </c>
      <c r="AY571" s="244" t="s">
        <v>146</v>
      </c>
    </row>
    <row r="572" s="14" customFormat="1">
      <c r="A572" s="14"/>
      <c r="B572" s="245"/>
      <c r="C572" s="246"/>
      <c r="D572" s="236" t="s">
        <v>153</v>
      </c>
      <c r="E572" s="247" t="s">
        <v>1</v>
      </c>
      <c r="F572" s="248" t="s">
        <v>406</v>
      </c>
      <c r="G572" s="246"/>
      <c r="H572" s="249">
        <v>2.6600000000000001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153</v>
      </c>
      <c r="AU572" s="255" t="s">
        <v>89</v>
      </c>
      <c r="AV572" s="14" t="s">
        <v>89</v>
      </c>
      <c r="AW572" s="14" t="s">
        <v>34</v>
      </c>
      <c r="AX572" s="14" t="s">
        <v>80</v>
      </c>
      <c r="AY572" s="255" t="s">
        <v>146</v>
      </c>
    </row>
    <row r="573" s="13" customFormat="1">
      <c r="A573" s="13"/>
      <c r="B573" s="234"/>
      <c r="C573" s="235"/>
      <c r="D573" s="236" t="s">
        <v>153</v>
      </c>
      <c r="E573" s="237" t="s">
        <v>1</v>
      </c>
      <c r="F573" s="238" t="s">
        <v>407</v>
      </c>
      <c r="G573" s="235"/>
      <c r="H573" s="237" t="s">
        <v>1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153</v>
      </c>
      <c r="AU573" s="244" t="s">
        <v>89</v>
      </c>
      <c r="AV573" s="13" t="s">
        <v>85</v>
      </c>
      <c r="AW573" s="13" t="s">
        <v>34</v>
      </c>
      <c r="AX573" s="13" t="s">
        <v>80</v>
      </c>
      <c r="AY573" s="244" t="s">
        <v>146</v>
      </c>
    </row>
    <row r="574" s="14" customFormat="1">
      <c r="A574" s="14"/>
      <c r="B574" s="245"/>
      <c r="C574" s="246"/>
      <c r="D574" s="236" t="s">
        <v>153</v>
      </c>
      <c r="E574" s="247" t="s">
        <v>1</v>
      </c>
      <c r="F574" s="248" t="s">
        <v>408</v>
      </c>
      <c r="G574" s="246"/>
      <c r="H574" s="249">
        <v>1.97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153</v>
      </c>
      <c r="AU574" s="255" t="s">
        <v>89</v>
      </c>
      <c r="AV574" s="14" t="s">
        <v>89</v>
      </c>
      <c r="AW574" s="14" t="s">
        <v>34</v>
      </c>
      <c r="AX574" s="14" t="s">
        <v>80</v>
      </c>
      <c r="AY574" s="255" t="s">
        <v>146</v>
      </c>
    </row>
    <row r="575" s="15" customFormat="1">
      <c r="A575" s="15"/>
      <c r="B575" s="256"/>
      <c r="C575" s="257"/>
      <c r="D575" s="236" t="s">
        <v>153</v>
      </c>
      <c r="E575" s="258" t="s">
        <v>1</v>
      </c>
      <c r="F575" s="259" t="s">
        <v>158</v>
      </c>
      <c r="G575" s="257"/>
      <c r="H575" s="260">
        <v>21.556000000000001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153</v>
      </c>
      <c r="AU575" s="266" t="s">
        <v>89</v>
      </c>
      <c r="AV575" s="15" t="s">
        <v>95</v>
      </c>
      <c r="AW575" s="15" t="s">
        <v>34</v>
      </c>
      <c r="AX575" s="15" t="s">
        <v>85</v>
      </c>
      <c r="AY575" s="266" t="s">
        <v>146</v>
      </c>
    </row>
    <row r="576" s="12" customFormat="1" ht="22.8" customHeight="1">
      <c r="A576" s="12"/>
      <c r="B576" s="204"/>
      <c r="C576" s="205"/>
      <c r="D576" s="206" t="s">
        <v>79</v>
      </c>
      <c r="E576" s="218" t="s">
        <v>419</v>
      </c>
      <c r="F576" s="218" t="s">
        <v>420</v>
      </c>
      <c r="G576" s="205"/>
      <c r="H576" s="205"/>
      <c r="I576" s="208"/>
      <c r="J576" s="219">
        <f>BK576</f>
        <v>0</v>
      </c>
      <c r="K576" s="205"/>
      <c r="L576" s="210"/>
      <c r="M576" s="211"/>
      <c r="N576" s="212"/>
      <c r="O576" s="212"/>
      <c r="P576" s="213">
        <f>SUM(P577:P581)</f>
        <v>0</v>
      </c>
      <c r="Q576" s="212"/>
      <c r="R576" s="213">
        <f>SUM(R577:R581)</f>
        <v>0</v>
      </c>
      <c r="S576" s="212"/>
      <c r="T576" s="214">
        <f>SUM(T577:T581)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15" t="s">
        <v>85</v>
      </c>
      <c r="AT576" s="216" t="s">
        <v>79</v>
      </c>
      <c r="AU576" s="216" t="s">
        <v>85</v>
      </c>
      <c r="AY576" s="215" t="s">
        <v>146</v>
      </c>
      <c r="BK576" s="217">
        <f>SUM(BK577:BK581)</f>
        <v>0</v>
      </c>
    </row>
    <row r="577" s="2" customFormat="1" ht="24.15" customHeight="1">
      <c r="A577" s="39"/>
      <c r="B577" s="40"/>
      <c r="C577" s="220" t="s">
        <v>421</v>
      </c>
      <c r="D577" s="220" t="s">
        <v>148</v>
      </c>
      <c r="E577" s="221" t="s">
        <v>422</v>
      </c>
      <c r="F577" s="222" t="s">
        <v>423</v>
      </c>
      <c r="G577" s="223" t="s">
        <v>424</v>
      </c>
      <c r="H577" s="224">
        <v>102.615</v>
      </c>
      <c r="I577" s="225"/>
      <c r="J577" s="226">
        <f>ROUND(I577*H577,2)</f>
        <v>0</v>
      </c>
      <c r="K577" s="227"/>
      <c r="L577" s="45"/>
      <c r="M577" s="228" t="s">
        <v>1</v>
      </c>
      <c r="N577" s="229" t="s">
        <v>45</v>
      </c>
      <c r="O577" s="92"/>
      <c r="P577" s="230">
        <f>O577*H577</f>
        <v>0</v>
      </c>
      <c r="Q577" s="230">
        <v>0</v>
      </c>
      <c r="R577" s="230">
        <f>Q577*H577</f>
        <v>0</v>
      </c>
      <c r="S577" s="230">
        <v>0</v>
      </c>
      <c r="T577" s="231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2" t="s">
        <v>95</v>
      </c>
      <c r="AT577" s="232" t="s">
        <v>148</v>
      </c>
      <c r="AU577" s="232" t="s">
        <v>89</v>
      </c>
      <c r="AY577" s="18" t="s">
        <v>146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18" t="s">
        <v>85</v>
      </c>
      <c r="BK577" s="233">
        <f>ROUND(I577*H577,2)</f>
        <v>0</v>
      </c>
      <c r="BL577" s="18" t="s">
        <v>95</v>
      </c>
      <c r="BM577" s="232" t="s">
        <v>425</v>
      </c>
    </row>
    <row r="578" s="2" customFormat="1" ht="24.15" customHeight="1">
      <c r="A578" s="39"/>
      <c r="B578" s="40"/>
      <c r="C578" s="220" t="s">
        <v>426</v>
      </c>
      <c r="D578" s="220" t="s">
        <v>148</v>
      </c>
      <c r="E578" s="221" t="s">
        <v>427</v>
      </c>
      <c r="F578" s="222" t="s">
        <v>428</v>
      </c>
      <c r="G578" s="223" t="s">
        <v>424</v>
      </c>
      <c r="H578" s="224">
        <v>104.26000000000001</v>
      </c>
      <c r="I578" s="225"/>
      <c r="J578" s="226">
        <f>ROUND(I578*H578,2)</f>
        <v>0</v>
      </c>
      <c r="K578" s="227"/>
      <c r="L578" s="45"/>
      <c r="M578" s="228" t="s">
        <v>1</v>
      </c>
      <c r="N578" s="229" t="s">
        <v>45</v>
      </c>
      <c r="O578" s="92"/>
      <c r="P578" s="230">
        <f>O578*H578</f>
        <v>0</v>
      </c>
      <c r="Q578" s="230">
        <v>0</v>
      </c>
      <c r="R578" s="230">
        <f>Q578*H578</f>
        <v>0</v>
      </c>
      <c r="S578" s="230">
        <v>0</v>
      </c>
      <c r="T578" s="231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2" t="s">
        <v>95</v>
      </c>
      <c r="AT578" s="232" t="s">
        <v>148</v>
      </c>
      <c r="AU578" s="232" t="s">
        <v>89</v>
      </c>
      <c r="AY578" s="18" t="s">
        <v>146</v>
      </c>
      <c r="BE578" s="233">
        <f>IF(N578="základní",J578,0)</f>
        <v>0</v>
      </c>
      <c r="BF578" s="233">
        <f>IF(N578="snížená",J578,0)</f>
        <v>0</v>
      </c>
      <c r="BG578" s="233">
        <f>IF(N578="zákl. přenesená",J578,0)</f>
        <v>0</v>
      </c>
      <c r="BH578" s="233">
        <f>IF(N578="sníž. přenesená",J578,0)</f>
        <v>0</v>
      </c>
      <c r="BI578" s="233">
        <f>IF(N578="nulová",J578,0)</f>
        <v>0</v>
      </c>
      <c r="BJ578" s="18" t="s">
        <v>85</v>
      </c>
      <c r="BK578" s="233">
        <f>ROUND(I578*H578,2)</f>
        <v>0</v>
      </c>
      <c r="BL578" s="18" t="s">
        <v>95</v>
      </c>
      <c r="BM578" s="232" t="s">
        <v>429</v>
      </c>
    </row>
    <row r="579" s="13" customFormat="1">
      <c r="A579" s="13"/>
      <c r="B579" s="234"/>
      <c r="C579" s="235"/>
      <c r="D579" s="236" t="s">
        <v>153</v>
      </c>
      <c r="E579" s="237" t="s">
        <v>1</v>
      </c>
      <c r="F579" s="238" t="s">
        <v>430</v>
      </c>
      <c r="G579" s="235"/>
      <c r="H579" s="237" t="s">
        <v>1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153</v>
      </c>
      <c r="AU579" s="244" t="s">
        <v>89</v>
      </c>
      <c r="AV579" s="13" t="s">
        <v>85</v>
      </c>
      <c r="AW579" s="13" t="s">
        <v>34</v>
      </c>
      <c r="AX579" s="13" t="s">
        <v>80</v>
      </c>
      <c r="AY579" s="244" t="s">
        <v>146</v>
      </c>
    </row>
    <row r="580" s="14" customFormat="1">
      <c r="A580" s="14"/>
      <c r="B580" s="245"/>
      <c r="C580" s="246"/>
      <c r="D580" s="236" t="s">
        <v>153</v>
      </c>
      <c r="E580" s="247" t="s">
        <v>1</v>
      </c>
      <c r="F580" s="248" t="s">
        <v>431</v>
      </c>
      <c r="G580" s="246"/>
      <c r="H580" s="249">
        <v>104.26000000000001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153</v>
      </c>
      <c r="AU580" s="255" t="s">
        <v>89</v>
      </c>
      <c r="AV580" s="14" t="s">
        <v>89</v>
      </c>
      <c r="AW580" s="14" t="s">
        <v>34</v>
      </c>
      <c r="AX580" s="14" t="s">
        <v>85</v>
      </c>
      <c r="AY580" s="255" t="s">
        <v>146</v>
      </c>
    </row>
    <row r="581" s="2" customFormat="1" ht="33" customHeight="1">
      <c r="A581" s="39"/>
      <c r="B581" s="40"/>
      <c r="C581" s="220" t="s">
        <v>432</v>
      </c>
      <c r="D581" s="220" t="s">
        <v>148</v>
      </c>
      <c r="E581" s="221" t="s">
        <v>433</v>
      </c>
      <c r="F581" s="222" t="s">
        <v>434</v>
      </c>
      <c r="G581" s="223" t="s">
        <v>424</v>
      </c>
      <c r="H581" s="224">
        <v>104.26000000000001</v>
      </c>
      <c r="I581" s="225"/>
      <c r="J581" s="226">
        <f>ROUND(I581*H581,2)</f>
        <v>0</v>
      </c>
      <c r="K581" s="227"/>
      <c r="L581" s="45"/>
      <c r="M581" s="228" t="s">
        <v>1</v>
      </c>
      <c r="N581" s="229" t="s">
        <v>45</v>
      </c>
      <c r="O581" s="92"/>
      <c r="P581" s="230">
        <f>O581*H581</f>
        <v>0</v>
      </c>
      <c r="Q581" s="230">
        <v>0</v>
      </c>
      <c r="R581" s="230">
        <f>Q581*H581</f>
        <v>0</v>
      </c>
      <c r="S581" s="230">
        <v>0</v>
      </c>
      <c r="T581" s="231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2" t="s">
        <v>95</v>
      </c>
      <c r="AT581" s="232" t="s">
        <v>148</v>
      </c>
      <c r="AU581" s="232" t="s">
        <v>89</v>
      </c>
      <c r="AY581" s="18" t="s">
        <v>146</v>
      </c>
      <c r="BE581" s="233">
        <f>IF(N581="základní",J581,0)</f>
        <v>0</v>
      </c>
      <c r="BF581" s="233">
        <f>IF(N581="snížená",J581,0)</f>
        <v>0</v>
      </c>
      <c r="BG581" s="233">
        <f>IF(N581="zákl. přenesená",J581,0)</f>
        <v>0</v>
      </c>
      <c r="BH581" s="233">
        <f>IF(N581="sníž. přenesená",J581,0)</f>
        <v>0</v>
      </c>
      <c r="BI581" s="233">
        <f>IF(N581="nulová",J581,0)</f>
        <v>0</v>
      </c>
      <c r="BJ581" s="18" t="s">
        <v>85</v>
      </c>
      <c r="BK581" s="233">
        <f>ROUND(I581*H581,2)</f>
        <v>0</v>
      </c>
      <c r="BL581" s="18" t="s">
        <v>95</v>
      </c>
      <c r="BM581" s="232" t="s">
        <v>435</v>
      </c>
    </row>
    <row r="582" s="12" customFormat="1" ht="22.8" customHeight="1">
      <c r="A582" s="12"/>
      <c r="B582" s="204"/>
      <c r="C582" s="205"/>
      <c r="D582" s="206" t="s">
        <v>79</v>
      </c>
      <c r="E582" s="218" t="s">
        <v>436</v>
      </c>
      <c r="F582" s="218" t="s">
        <v>437</v>
      </c>
      <c r="G582" s="205"/>
      <c r="H582" s="205"/>
      <c r="I582" s="208"/>
      <c r="J582" s="219">
        <f>BK582</f>
        <v>0</v>
      </c>
      <c r="K582" s="205"/>
      <c r="L582" s="210"/>
      <c r="M582" s="211"/>
      <c r="N582" s="212"/>
      <c r="O582" s="212"/>
      <c r="P582" s="213">
        <f>P583</f>
        <v>0</v>
      </c>
      <c r="Q582" s="212"/>
      <c r="R582" s="213">
        <f>R583</f>
        <v>0</v>
      </c>
      <c r="S582" s="212"/>
      <c r="T582" s="214">
        <f>T583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5" t="s">
        <v>85</v>
      </c>
      <c r="AT582" s="216" t="s">
        <v>79</v>
      </c>
      <c r="AU582" s="216" t="s">
        <v>85</v>
      </c>
      <c r="AY582" s="215" t="s">
        <v>146</v>
      </c>
      <c r="BK582" s="217">
        <f>BK583</f>
        <v>0</v>
      </c>
    </row>
    <row r="583" s="2" customFormat="1" ht="21.75" customHeight="1">
      <c r="A583" s="39"/>
      <c r="B583" s="40"/>
      <c r="C583" s="220" t="s">
        <v>438</v>
      </c>
      <c r="D583" s="220" t="s">
        <v>148</v>
      </c>
      <c r="E583" s="221" t="s">
        <v>439</v>
      </c>
      <c r="F583" s="222" t="s">
        <v>440</v>
      </c>
      <c r="G583" s="223" t="s">
        <v>424</v>
      </c>
      <c r="H583" s="224">
        <v>63.180999999999997</v>
      </c>
      <c r="I583" s="225"/>
      <c r="J583" s="226">
        <f>ROUND(I583*H583,2)</f>
        <v>0</v>
      </c>
      <c r="K583" s="227"/>
      <c r="L583" s="45"/>
      <c r="M583" s="228" t="s">
        <v>1</v>
      </c>
      <c r="N583" s="229" t="s">
        <v>45</v>
      </c>
      <c r="O583" s="92"/>
      <c r="P583" s="230">
        <f>O583*H583</f>
        <v>0</v>
      </c>
      <c r="Q583" s="230">
        <v>0</v>
      </c>
      <c r="R583" s="230">
        <f>Q583*H583</f>
        <v>0</v>
      </c>
      <c r="S583" s="230">
        <v>0</v>
      </c>
      <c r="T583" s="231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2" t="s">
        <v>95</v>
      </c>
      <c r="AT583" s="232" t="s">
        <v>148</v>
      </c>
      <c r="AU583" s="232" t="s">
        <v>89</v>
      </c>
      <c r="AY583" s="18" t="s">
        <v>146</v>
      </c>
      <c r="BE583" s="233">
        <f>IF(N583="základní",J583,0)</f>
        <v>0</v>
      </c>
      <c r="BF583" s="233">
        <f>IF(N583="snížená",J583,0)</f>
        <v>0</v>
      </c>
      <c r="BG583" s="233">
        <f>IF(N583="zákl. přenesená",J583,0)</f>
        <v>0</v>
      </c>
      <c r="BH583" s="233">
        <f>IF(N583="sníž. přenesená",J583,0)</f>
        <v>0</v>
      </c>
      <c r="BI583" s="233">
        <f>IF(N583="nulová",J583,0)</f>
        <v>0</v>
      </c>
      <c r="BJ583" s="18" t="s">
        <v>85</v>
      </c>
      <c r="BK583" s="233">
        <f>ROUND(I583*H583,2)</f>
        <v>0</v>
      </c>
      <c r="BL583" s="18" t="s">
        <v>95</v>
      </c>
      <c r="BM583" s="232" t="s">
        <v>441</v>
      </c>
    </row>
    <row r="584" s="12" customFormat="1" ht="25.92" customHeight="1">
      <c r="A584" s="12"/>
      <c r="B584" s="204"/>
      <c r="C584" s="205"/>
      <c r="D584" s="206" t="s">
        <v>79</v>
      </c>
      <c r="E584" s="207" t="s">
        <v>442</v>
      </c>
      <c r="F584" s="207" t="s">
        <v>443</v>
      </c>
      <c r="G584" s="205"/>
      <c r="H584" s="205"/>
      <c r="I584" s="208"/>
      <c r="J584" s="209">
        <f>BK584</f>
        <v>0</v>
      </c>
      <c r="K584" s="205"/>
      <c r="L584" s="210"/>
      <c r="M584" s="211"/>
      <c r="N584" s="212"/>
      <c r="O584" s="212"/>
      <c r="P584" s="213">
        <f>P585+P709+P794+P815+P1266+P1423+P1641+P1671</f>
        <v>0</v>
      </c>
      <c r="Q584" s="212"/>
      <c r="R584" s="213">
        <f>R585+R709+R794+R815+R1266+R1423+R1641+R1671</f>
        <v>19.24218351</v>
      </c>
      <c r="S584" s="212"/>
      <c r="T584" s="214">
        <f>T585+T709+T794+T815+T1266+T1423+T1641+T1671</f>
        <v>16.555768810000004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15" t="s">
        <v>89</v>
      </c>
      <c r="AT584" s="216" t="s">
        <v>79</v>
      </c>
      <c r="AU584" s="216" t="s">
        <v>80</v>
      </c>
      <c r="AY584" s="215" t="s">
        <v>146</v>
      </c>
      <c r="BK584" s="217">
        <f>BK585+BK709+BK794+BK815+BK1266+BK1423+BK1641+BK1671</f>
        <v>0</v>
      </c>
    </row>
    <row r="585" s="12" customFormat="1" ht="22.8" customHeight="1">
      <c r="A585" s="12"/>
      <c r="B585" s="204"/>
      <c r="C585" s="205"/>
      <c r="D585" s="206" t="s">
        <v>79</v>
      </c>
      <c r="E585" s="218" t="s">
        <v>444</v>
      </c>
      <c r="F585" s="218" t="s">
        <v>445</v>
      </c>
      <c r="G585" s="205"/>
      <c r="H585" s="205"/>
      <c r="I585" s="208"/>
      <c r="J585" s="219">
        <f>BK585</f>
        <v>0</v>
      </c>
      <c r="K585" s="205"/>
      <c r="L585" s="210"/>
      <c r="M585" s="211"/>
      <c r="N585" s="212"/>
      <c r="O585" s="212"/>
      <c r="P585" s="213">
        <f>SUM(P586:P708)</f>
        <v>0</v>
      </c>
      <c r="Q585" s="212"/>
      <c r="R585" s="213">
        <f>SUM(R586:R708)</f>
        <v>1.1822098999999999</v>
      </c>
      <c r="S585" s="212"/>
      <c r="T585" s="214">
        <f>SUM(T586:T708)</f>
        <v>0.68827499999999997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15" t="s">
        <v>89</v>
      </c>
      <c r="AT585" s="216" t="s">
        <v>79</v>
      </c>
      <c r="AU585" s="216" t="s">
        <v>85</v>
      </c>
      <c r="AY585" s="215" t="s">
        <v>146</v>
      </c>
      <c r="BK585" s="217">
        <f>SUM(BK586:BK708)</f>
        <v>0</v>
      </c>
    </row>
    <row r="586" s="2" customFormat="1" ht="33" customHeight="1">
      <c r="A586" s="39"/>
      <c r="B586" s="40"/>
      <c r="C586" s="220" t="s">
        <v>446</v>
      </c>
      <c r="D586" s="220" t="s">
        <v>148</v>
      </c>
      <c r="E586" s="221" t="s">
        <v>447</v>
      </c>
      <c r="F586" s="222" t="s">
        <v>448</v>
      </c>
      <c r="G586" s="223" t="s">
        <v>151</v>
      </c>
      <c r="H586" s="224">
        <v>327.75</v>
      </c>
      <c r="I586" s="225"/>
      <c r="J586" s="226">
        <f>ROUND(I586*H586,2)</f>
        <v>0</v>
      </c>
      <c r="K586" s="227"/>
      <c r="L586" s="45"/>
      <c r="M586" s="228" t="s">
        <v>1</v>
      </c>
      <c r="N586" s="229" t="s">
        <v>45</v>
      </c>
      <c r="O586" s="92"/>
      <c r="P586" s="230">
        <f>O586*H586</f>
        <v>0</v>
      </c>
      <c r="Q586" s="230">
        <v>0.00117</v>
      </c>
      <c r="R586" s="230">
        <f>Q586*H586</f>
        <v>0.38346750000000002</v>
      </c>
      <c r="S586" s="230">
        <v>0</v>
      </c>
      <c r="T586" s="231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2" t="s">
        <v>355</v>
      </c>
      <c r="AT586" s="232" t="s">
        <v>148</v>
      </c>
      <c r="AU586" s="232" t="s">
        <v>89</v>
      </c>
      <c r="AY586" s="18" t="s">
        <v>146</v>
      </c>
      <c r="BE586" s="233">
        <f>IF(N586="základní",J586,0)</f>
        <v>0</v>
      </c>
      <c r="BF586" s="233">
        <f>IF(N586="snížená",J586,0)</f>
        <v>0</v>
      </c>
      <c r="BG586" s="233">
        <f>IF(N586="zákl. přenesená",J586,0)</f>
        <v>0</v>
      </c>
      <c r="BH586" s="233">
        <f>IF(N586="sníž. přenesená",J586,0)</f>
        <v>0</v>
      </c>
      <c r="BI586" s="233">
        <f>IF(N586="nulová",J586,0)</f>
        <v>0</v>
      </c>
      <c r="BJ586" s="18" t="s">
        <v>85</v>
      </c>
      <c r="BK586" s="233">
        <f>ROUND(I586*H586,2)</f>
        <v>0</v>
      </c>
      <c r="BL586" s="18" t="s">
        <v>355</v>
      </c>
      <c r="BM586" s="232" t="s">
        <v>449</v>
      </c>
    </row>
    <row r="587" s="13" customFormat="1">
      <c r="A587" s="13"/>
      <c r="B587" s="234"/>
      <c r="C587" s="235"/>
      <c r="D587" s="236" t="s">
        <v>153</v>
      </c>
      <c r="E587" s="237" t="s">
        <v>1</v>
      </c>
      <c r="F587" s="238" t="s">
        <v>154</v>
      </c>
      <c r="G587" s="235"/>
      <c r="H587" s="237" t="s">
        <v>1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153</v>
      </c>
      <c r="AU587" s="244" t="s">
        <v>89</v>
      </c>
      <c r="AV587" s="13" t="s">
        <v>85</v>
      </c>
      <c r="AW587" s="13" t="s">
        <v>34</v>
      </c>
      <c r="AX587" s="13" t="s">
        <v>80</v>
      </c>
      <c r="AY587" s="244" t="s">
        <v>146</v>
      </c>
    </row>
    <row r="588" s="14" customFormat="1">
      <c r="A588" s="14"/>
      <c r="B588" s="245"/>
      <c r="C588" s="246"/>
      <c r="D588" s="236" t="s">
        <v>153</v>
      </c>
      <c r="E588" s="247" t="s">
        <v>1</v>
      </c>
      <c r="F588" s="248" t="s">
        <v>174</v>
      </c>
      <c r="G588" s="246"/>
      <c r="H588" s="249">
        <v>14.449999999999999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153</v>
      </c>
      <c r="AU588" s="255" t="s">
        <v>89</v>
      </c>
      <c r="AV588" s="14" t="s">
        <v>89</v>
      </c>
      <c r="AW588" s="14" t="s">
        <v>34</v>
      </c>
      <c r="AX588" s="14" t="s">
        <v>80</v>
      </c>
      <c r="AY588" s="255" t="s">
        <v>146</v>
      </c>
    </row>
    <row r="589" s="14" customFormat="1">
      <c r="A589" s="14"/>
      <c r="B589" s="245"/>
      <c r="C589" s="246"/>
      <c r="D589" s="236" t="s">
        <v>153</v>
      </c>
      <c r="E589" s="247" t="s">
        <v>1</v>
      </c>
      <c r="F589" s="248" t="s">
        <v>175</v>
      </c>
      <c r="G589" s="246"/>
      <c r="H589" s="249">
        <v>51.049999999999997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153</v>
      </c>
      <c r="AU589" s="255" t="s">
        <v>89</v>
      </c>
      <c r="AV589" s="14" t="s">
        <v>89</v>
      </c>
      <c r="AW589" s="14" t="s">
        <v>34</v>
      </c>
      <c r="AX589" s="14" t="s">
        <v>80</v>
      </c>
      <c r="AY589" s="255" t="s">
        <v>146</v>
      </c>
    </row>
    <row r="590" s="14" customFormat="1">
      <c r="A590" s="14"/>
      <c r="B590" s="245"/>
      <c r="C590" s="246"/>
      <c r="D590" s="236" t="s">
        <v>153</v>
      </c>
      <c r="E590" s="247" t="s">
        <v>1</v>
      </c>
      <c r="F590" s="248" t="s">
        <v>176</v>
      </c>
      <c r="G590" s="246"/>
      <c r="H590" s="249">
        <v>1.97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153</v>
      </c>
      <c r="AU590" s="255" t="s">
        <v>89</v>
      </c>
      <c r="AV590" s="14" t="s">
        <v>89</v>
      </c>
      <c r="AW590" s="14" t="s">
        <v>34</v>
      </c>
      <c r="AX590" s="14" t="s">
        <v>80</v>
      </c>
      <c r="AY590" s="255" t="s">
        <v>146</v>
      </c>
    </row>
    <row r="591" s="14" customFormat="1">
      <c r="A591" s="14"/>
      <c r="B591" s="245"/>
      <c r="C591" s="246"/>
      <c r="D591" s="236" t="s">
        <v>153</v>
      </c>
      <c r="E591" s="247" t="s">
        <v>1</v>
      </c>
      <c r="F591" s="248" t="s">
        <v>177</v>
      </c>
      <c r="G591" s="246"/>
      <c r="H591" s="249">
        <v>3.0699999999999998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153</v>
      </c>
      <c r="AU591" s="255" t="s">
        <v>89</v>
      </c>
      <c r="AV591" s="14" t="s">
        <v>89</v>
      </c>
      <c r="AW591" s="14" t="s">
        <v>34</v>
      </c>
      <c r="AX591" s="14" t="s">
        <v>80</v>
      </c>
      <c r="AY591" s="255" t="s">
        <v>146</v>
      </c>
    </row>
    <row r="592" s="14" customFormat="1">
      <c r="A592" s="14"/>
      <c r="B592" s="245"/>
      <c r="C592" s="246"/>
      <c r="D592" s="236" t="s">
        <v>153</v>
      </c>
      <c r="E592" s="247" t="s">
        <v>1</v>
      </c>
      <c r="F592" s="248" t="s">
        <v>178</v>
      </c>
      <c r="G592" s="246"/>
      <c r="H592" s="249">
        <v>23.800000000000001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153</v>
      </c>
      <c r="AU592" s="255" t="s">
        <v>89</v>
      </c>
      <c r="AV592" s="14" t="s">
        <v>89</v>
      </c>
      <c r="AW592" s="14" t="s">
        <v>34</v>
      </c>
      <c r="AX592" s="14" t="s">
        <v>80</v>
      </c>
      <c r="AY592" s="255" t="s">
        <v>146</v>
      </c>
    </row>
    <row r="593" s="14" customFormat="1">
      <c r="A593" s="14"/>
      <c r="B593" s="245"/>
      <c r="C593" s="246"/>
      <c r="D593" s="236" t="s">
        <v>153</v>
      </c>
      <c r="E593" s="247" t="s">
        <v>1</v>
      </c>
      <c r="F593" s="248" t="s">
        <v>179</v>
      </c>
      <c r="G593" s="246"/>
      <c r="H593" s="249">
        <v>8.3499999999999996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153</v>
      </c>
      <c r="AU593" s="255" t="s">
        <v>89</v>
      </c>
      <c r="AV593" s="14" t="s">
        <v>89</v>
      </c>
      <c r="AW593" s="14" t="s">
        <v>34</v>
      </c>
      <c r="AX593" s="14" t="s">
        <v>80</v>
      </c>
      <c r="AY593" s="255" t="s">
        <v>146</v>
      </c>
    </row>
    <row r="594" s="14" customFormat="1">
      <c r="A594" s="14"/>
      <c r="B594" s="245"/>
      <c r="C594" s="246"/>
      <c r="D594" s="236" t="s">
        <v>153</v>
      </c>
      <c r="E594" s="247" t="s">
        <v>1</v>
      </c>
      <c r="F594" s="248" t="s">
        <v>180</v>
      </c>
      <c r="G594" s="246"/>
      <c r="H594" s="249">
        <v>61.57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153</v>
      </c>
      <c r="AU594" s="255" t="s">
        <v>89</v>
      </c>
      <c r="AV594" s="14" t="s">
        <v>89</v>
      </c>
      <c r="AW594" s="14" t="s">
        <v>34</v>
      </c>
      <c r="AX594" s="14" t="s">
        <v>80</v>
      </c>
      <c r="AY594" s="255" t="s">
        <v>146</v>
      </c>
    </row>
    <row r="595" s="14" customFormat="1">
      <c r="A595" s="14"/>
      <c r="B595" s="245"/>
      <c r="C595" s="246"/>
      <c r="D595" s="236" t="s">
        <v>153</v>
      </c>
      <c r="E595" s="247" t="s">
        <v>1</v>
      </c>
      <c r="F595" s="248" t="s">
        <v>181</v>
      </c>
      <c r="G595" s="246"/>
      <c r="H595" s="249">
        <v>4.9500000000000002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153</v>
      </c>
      <c r="AU595" s="255" t="s">
        <v>89</v>
      </c>
      <c r="AV595" s="14" t="s">
        <v>89</v>
      </c>
      <c r="AW595" s="14" t="s">
        <v>34</v>
      </c>
      <c r="AX595" s="14" t="s">
        <v>80</v>
      </c>
      <c r="AY595" s="255" t="s">
        <v>146</v>
      </c>
    </row>
    <row r="596" s="14" customFormat="1">
      <c r="A596" s="14"/>
      <c r="B596" s="245"/>
      <c r="C596" s="246"/>
      <c r="D596" s="236" t="s">
        <v>153</v>
      </c>
      <c r="E596" s="247" t="s">
        <v>1</v>
      </c>
      <c r="F596" s="248" t="s">
        <v>182</v>
      </c>
      <c r="G596" s="246"/>
      <c r="H596" s="249">
        <v>4.0300000000000002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153</v>
      </c>
      <c r="AU596" s="255" t="s">
        <v>89</v>
      </c>
      <c r="AV596" s="14" t="s">
        <v>89</v>
      </c>
      <c r="AW596" s="14" t="s">
        <v>34</v>
      </c>
      <c r="AX596" s="14" t="s">
        <v>80</v>
      </c>
      <c r="AY596" s="255" t="s">
        <v>146</v>
      </c>
    </row>
    <row r="597" s="14" customFormat="1">
      <c r="A597" s="14"/>
      <c r="B597" s="245"/>
      <c r="C597" s="246"/>
      <c r="D597" s="236" t="s">
        <v>153</v>
      </c>
      <c r="E597" s="247" t="s">
        <v>1</v>
      </c>
      <c r="F597" s="248" t="s">
        <v>183</v>
      </c>
      <c r="G597" s="246"/>
      <c r="H597" s="249">
        <v>6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153</v>
      </c>
      <c r="AU597" s="255" t="s">
        <v>89</v>
      </c>
      <c r="AV597" s="14" t="s">
        <v>89</v>
      </c>
      <c r="AW597" s="14" t="s">
        <v>34</v>
      </c>
      <c r="AX597" s="14" t="s">
        <v>80</v>
      </c>
      <c r="AY597" s="255" t="s">
        <v>146</v>
      </c>
    </row>
    <row r="598" s="14" customFormat="1">
      <c r="A598" s="14"/>
      <c r="B598" s="245"/>
      <c r="C598" s="246"/>
      <c r="D598" s="236" t="s">
        <v>153</v>
      </c>
      <c r="E598" s="247" t="s">
        <v>1</v>
      </c>
      <c r="F598" s="248" t="s">
        <v>184</v>
      </c>
      <c r="G598" s="246"/>
      <c r="H598" s="249">
        <v>2.3799999999999999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153</v>
      </c>
      <c r="AU598" s="255" t="s">
        <v>89</v>
      </c>
      <c r="AV598" s="14" t="s">
        <v>89</v>
      </c>
      <c r="AW598" s="14" t="s">
        <v>34</v>
      </c>
      <c r="AX598" s="14" t="s">
        <v>80</v>
      </c>
      <c r="AY598" s="255" t="s">
        <v>146</v>
      </c>
    </row>
    <row r="599" s="14" customFormat="1">
      <c r="A599" s="14"/>
      <c r="B599" s="245"/>
      <c r="C599" s="246"/>
      <c r="D599" s="236" t="s">
        <v>153</v>
      </c>
      <c r="E599" s="247" t="s">
        <v>1</v>
      </c>
      <c r="F599" s="248" t="s">
        <v>185</v>
      </c>
      <c r="G599" s="246"/>
      <c r="H599" s="249">
        <v>3.5800000000000001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153</v>
      </c>
      <c r="AU599" s="255" t="s">
        <v>89</v>
      </c>
      <c r="AV599" s="14" t="s">
        <v>89</v>
      </c>
      <c r="AW599" s="14" t="s">
        <v>34</v>
      </c>
      <c r="AX599" s="14" t="s">
        <v>80</v>
      </c>
      <c r="AY599" s="255" t="s">
        <v>146</v>
      </c>
    </row>
    <row r="600" s="14" customFormat="1">
      <c r="A600" s="14"/>
      <c r="B600" s="245"/>
      <c r="C600" s="246"/>
      <c r="D600" s="236" t="s">
        <v>153</v>
      </c>
      <c r="E600" s="247" t="s">
        <v>1</v>
      </c>
      <c r="F600" s="248" t="s">
        <v>186</v>
      </c>
      <c r="G600" s="246"/>
      <c r="H600" s="249">
        <v>3.8399999999999999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153</v>
      </c>
      <c r="AU600" s="255" t="s">
        <v>89</v>
      </c>
      <c r="AV600" s="14" t="s">
        <v>89</v>
      </c>
      <c r="AW600" s="14" t="s">
        <v>34</v>
      </c>
      <c r="AX600" s="14" t="s">
        <v>80</v>
      </c>
      <c r="AY600" s="255" t="s">
        <v>146</v>
      </c>
    </row>
    <row r="601" s="14" customFormat="1">
      <c r="A601" s="14"/>
      <c r="B601" s="245"/>
      <c r="C601" s="246"/>
      <c r="D601" s="236" t="s">
        <v>153</v>
      </c>
      <c r="E601" s="247" t="s">
        <v>1</v>
      </c>
      <c r="F601" s="248" t="s">
        <v>187</v>
      </c>
      <c r="G601" s="246"/>
      <c r="H601" s="249">
        <v>3.23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153</v>
      </c>
      <c r="AU601" s="255" t="s">
        <v>89</v>
      </c>
      <c r="AV601" s="14" t="s">
        <v>89</v>
      </c>
      <c r="AW601" s="14" t="s">
        <v>34</v>
      </c>
      <c r="AX601" s="14" t="s">
        <v>80</v>
      </c>
      <c r="AY601" s="255" t="s">
        <v>146</v>
      </c>
    </row>
    <row r="602" s="14" customFormat="1">
      <c r="A602" s="14"/>
      <c r="B602" s="245"/>
      <c r="C602" s="246"/>
      <c r="D602" s="236" t="s">
        <v>153</v>
      </c>
      <c r="E602" s="247" t="s">
        <v>1</v>
      </c>
      <c r="F602" s="248" t="s">
        <v>188</v>
      </c>
      <c r="G602" s="246"/>
      <c r="H602" s="249">
        <v>2.3700000000000001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153</v>
      </c>
      <c r="AU602" s="255" t="s">
        <v>89</v>
      </c>
      <c r="AV602" s="14" t="s">
        <v>89</v>
      </c>
      <c r="AW602" s="14" t="s">
        <v>34</v>
      </c>
      <c r="AX602" s="14" t="s">
        <v>80</v>
      </c>
      <c r="AY602" s="255" t="s">
        <v>146</v>
      </c>
    </row>
    <row r="603" s="14" customFormat="1">
      <c r="A603" s="14"/>
      <c r="B603" s="245"/>
      <c r="C603" s="246"/>
      <c r="D603" s="236" t="s">
        <v>153</v>
      </c>
      <c r="E603" s="247" t="s">
        <v>1</v>
      </c>
      <c r="F603" s="248" t="s">
        <v>189</v>
      </c>
      <c r="G603" s="246"/>
      <c r="H603" s="249">
        <v>2.9300000000000002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153</v>
      </c>
      <c r="AU603" s="255" t="s">
        <v>89</v>
      </c>
      <c r="AV603" s="14" t="s">
        <v>89</v>
      </c>
      <c r="AW603" s="14" t="s">
        <v>34</v>
      </c>
      <c r="AX603" s="14" t="s">
        <v>80</v>
      </c>
      <c r="AY603" s="255" t="s">
        <v>146</v>
      </c>
    </row>
    <row r="604" s="14" customFormat="1">
      <c r="A604" s="14"/>
      <c r="B604" s="245"/>
      <c r="C604" s="246"/>
      <c r="D604" s="236" t="s">
        <v>153</v>
      </c>
      <c r="E604" s="247" t="s">
        <v>1</v>
      </c>
      <c r="F604" s="248" t="s">
        <v>190</v>
      </c>
      <c r="G604" s="246"/>
      <c r="H604" s="249">
        <v>3.3100000000000001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153</v>
      </c>
      <c r="AU604" s="255" t="s">
        <v>89</v>
      </c>
      <c r="AV604" s="14" t="s">
        <v>89</v>
      </c>
      <c r="AW604" s="14" t="s">
        <v>34</v>
      </c>
      <c r="AX604" s="14" t="s">
        <v>80</v>
      </c>
      <c r="AY604" s="255" t="s">
        <v>146</v>
      </c>
    </row>
    <row r="605" s="16" customFormat="1">
      <c r="A605" s="16"/>
      <c r="B605" s="267"/>
      <c r="C605" s="268"/>
      <c r="D605" s="236" t="s">
        <v>153</v>
      </c>
      <c r="E605" s="269" t="s">
        <v>1</v>
      </c>
      <c r="F605" s="270" t="s">
        <v>163</v>
      </c>
      <c r="G605" s="268"/>
      <c r="H605" s="271">
        <v>200.88</v>
      </c>
      <c r="I605" s="272"/>
      <c r="J605" s="268"/>
      <c r="K605" s="268"/>
      <c r="L605" s="273"/>
      <c r="M605" s="274"/>
      <c r="N605" s="275"/>
      <c r="O605" s="275"/>
      <c r="P605" s="275"/>
      <c r="Q605" s="275"/>
      <c r="R605" s="275"/>
      <c r="S605" s="275"/>
      <c r="T605" s="27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277" t="s">
        <v>153</v>
      </c>
      <c r="AU605" s="277" t="s">
        <v>89</v>
      </c>
      <c r="AV605" s="16" t="s">
        <v>92</v>
      </c>
      <c r="AW605" s="16" t="s">
        <v>34</v>
      </c>
      <c r="AX605" s="16" t="s">
        <v>80</v>
      </c>
      <c r="AY605" s="277" t="s">
        <v>146</v>
      </c>
    </row>
    <row r="606" s="13" customFormat="1">
      <c r="A606" s="13"/>
      <c r="B606" s="234"/>
      <c r="C606" s="235"/>
      <c r="D606" s="236" t="s">
        <v>153</v>
      </c>
      <c r="E606" s="237" t="s">
        <v>1</v>
      </c>
      <c r="F606" s="238" t="s">
        <v>191</v>
      </c>
      <c r="G606" s="235"/>
      <c r="H606" s="237" t="s">
        <v>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153</v>
      </c>
      <c r="AU606" s="244" t="s">
        <v>89</v>
      </c>
      <c r="AV606" s="13" t="s">
        <v>85</v>
      </c>
      <c r="AW606" s="13" t="s">
        <v>34</v>
      </c>
      <c r="AX606" s="13" t="s">
        <v>80</v>
      </c>
      <c r="AY606" s="244" t="s">
        <v>146</v>
      </c>
    </row>
    <row r="607" s="14" customFormat="1">
      <c r="A607" s="14"/>
      <c r="B607" s="245"/>
      <c r="C607" s="246"/>
      <c r="D607" s="236" t="s">
        <v>153</v>
      </c>
      <c r="E607" s="247" t="s">
        <v>1</v>
      </c>
      <c r="F607" s="248" t="s">
        <v>192</v>
      </c>
      <c r="G607" s="246"/>
      <c r="H607" s="249">
        <v>12.6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153</v>
      </c>
      <c r="AU607" s="255" t="s">
        <v>89</v>
      </c>
      <c r="AV607" s="14" t="s">
        <v>89</v>
      </c>
      <c r="AW607" s="14" t="s">
        <v>34</v>
      </c>
      <c r="AX607" s="14" t="s">
        <v>80</v>
      </c>
      <c r="AY607" s="255" t="s">
        <v>146</v>
      </c>
    </row>
    <row r="608" s="14" customFormat="1">
      <c r="A608" s="14"/>
      <c r="B608" s="245"/>
      <c r="C608" s="246"/>
      <c r="D608" s="236" t="s">
        <v>153</v>
      </c>
      <c r="E608" s="247" t="s">
        <v>1</v>
      </c>
      <c r="F608" s="248" t="s">
        <v>193</v>
      </c>
      <c r="G608" s="246"/>
      <c r="H608" s="249">
        <v>1.79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153</v>
      </c>
      <c r="AU608" s="255" t="s">
        <v>89</v>
      </c>
      <c r="AV608" s="14" t="s">
        <v>89</v>
      </c>
      <c r="AW608" s="14" t="s">
        <v>34</v>
      </c>
      <c r="AX608" s="14" t="s">
        <v>80</v>
      </c>
      <c r="AY608" s="255" t="s">
        <v>146</v>
      </c>
    </row>
    <row r="609" s="16" customFormat="1">
      <c r="A609" s="16"/>
      <c r="B609" s="267"/>
      <c r="C609" s="268"/>
      <c r="D609" s="236" t="s">
        <v>153</v>
      </c>
      <c r="E609" s="269" t="s">
        <v>1</v>
      </c>
      <c r="F609" s="270" t="s">
        <v>163</v>
      </c>
      <c r="G609" s="268"/>
      <c r="H609" s="271">
        <v>14.390000000000001</v>
      </c>
      <c r="I609" s="272"/>
      <c r="J609" s="268"/>
      <c r="K609" s="268"/>
      <c r="L609" s="273"/>
      <c r="M609" s="274"/>
      <c r="N609" s="275"/>
      <c r="O609" s="275"/>
      <c r="P609" s="275"/>
      <c r="Q609" s="275"/>
      <c r="R609" s="275"/>
      <c r="S609" s="275"/>
      <c r="T609" s="27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T609" s="277" t="s">
        <v>153</v>
      </c>
      <c r="AU609" s="277" t="s">
        <v>89</v>
      </c>
      <c r="AV609" s="16" t="s">
        <v>92</v>
      </c>
      <c r="AW609" s="16" t="s">
        <v>34</v>
      </c>
      <c r="AX609" s="16" t="s">
        <v>80</v>
      </c>
      <c r="AY609" s="277" t="s">
        <v>146</v>
      </c>
    </row>
    <row r="610" s="13" customFormat="1">
      <c r="A610" s="13"/>
      <c r="B610" s="234"/>
      <c r="C610" s="235"/>
      <c r="D610" s="236" t="s">
        <v>153</v>
      </c>
      <c r="E610" s="237" t="s">
        <v>1</v>
      </c>
      <c r="F610" s="238" t="s">
        <v>194</v>
      </c>
      <c r="G610" s="235"/>
      <c r="H610" s="237" t="s">
        <v>1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153</v>
      </c>
      <c r="AU610" s="244" t="s">
        <v>89</v>
      </c>
      <c r="AV610" s="13" t="s">
        <v>85</v>
      </c>
      <c r="AW610" s="13" t="s">
        <v>34</v>
      </c>
      <c r="AX610" s="13" t="s">
        <v>80</v>
      </c>
      <c r="AY610" s="244" t="s">
        <v>146</v>
      </c>
    </row>
    <row r="611" s="14" customFormat="1">
      <c r="A611" s="14"/>
      <c r="B611" s="245"/>
      <c r="C611" s="246"/>
      <c r="D611" s="236" t="s">
        <v>153</v>
      </c>
      <c r="E611" s="247" t="s">
        <v>1</v>
      </c>
      <c r="F611" s="248" t="s">
        <v>195</v>
      </c>
      <c r="G611" s="246"/>
      <c r="H611" s="249">
        <v>30.059999999999999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153</v>
      </c>
      <c r="AU611" s="255" t="s">
        <v>89</v>
      </c>
      <c r="AV611" s="14" t="s">
        <v>89</v>
      </c>
      <c r="AW611" s="14" t="s">
        <v>34</v>
      </c>
      <c r="AX611" s="14" t="s">
        <v>80</v>
      </c>
      <c r="AY611" s="255" t="s">
        <v>146</v>
      </c>
    </row>
    <row r="612" s="14" customFormat="1">
      <c r="A612" s="14"/>
      <c r="B612" s="245"/>
      <c r="C612" s="246"/>
      <c r="D612" s="236" t="s">
        <v>153</v>
      </c>
      <c r="E612" s="247" t="s">
        <v>1</v>
      </c>
      <c r="F612" s="248" t="s">
        <v>196</v>
      </c>
      <c r="G612" s="246"/>
      <c r="H612" s="249">
        <v>7.5800000000000001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153</v>
      </c>
      <c r="AU612" s="255" t="s">
        <v>89</v>
      </c>
      <c r="AV612" s="14" t="s">
        <v>89</v>
      </c>
      <c r="AW612" s="14" t="s">
        <v>34</v>
      </c>
      <c r="AX612" s="14" t="s">
        <v>80</v>
      </c>
      <c r="AY612" s="255" t="s">
        <v>146</v>
      </c>
    </row>
    <row r="613" s="16" customFormat="1">
      <c r="A613" s="16"/>
      <c r="B613" s="267"/>
      <c r="C613" s="268"/>
      <c r="D613" s="236" t="s">
        <v>153</v>
      </c>
      <c r="E613" s="269" t="s">
        <v>1</v>
      </c>
      <c r="F613" s="270" t="s">
        <v>163</v>
      </c>
      <c r="G613" s="268"/>
      <c r="H613" s="271">
        <v>37.640000000000001</v>
      </c>
      <c r="I613" s="272"/>
      <c r="J613" s="268"/>
      <c r="K613" s="268"/>
      <c r="L613" s="273"/>
      <c r="M613" s="274"/>
      <c r="N613" s="275"/>
      <c r="O613" s="275"/>
      <c r="P613" s="275"/>
      <c r="Q613" s="275"/>
      <c r="R613" s="275"/>
      <c r="S613" s="275"/>
      <c r="T613" s="27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77" t="s">
        <v>153</v>
      </c>
      <c r="AU613" s="277" t="s">
        <v>89</v>
      </c>
      <c r="AV613" s="16" t="s">
        <v>92</v>
      </c>
      <c r="AW613" s="16" t="s">
        <v>34</v>
      </c>
      <c r="AX613" s="16" t="s">
        <v>80</v>
      </c>
      <c r="AY613" s="277" t="s">
        <v>146</v>
      </c>
    </row>
    <row r="614" s="13" customFormat="1">
      <c r="A614" s="13"/>
      <c r="B614" s="234"/>
      <c r="C614" s="235"/>
      <c r="D614" s="236" t="s">
        <v>153</v>
      </c>
      <c r="E614" s="237" t="s">
        <v>1</v>
      </c>
      <c r="F614" s="238" t="s">
        <v>197</v>
      </c>
      <c r="G614" s="235"/>
      <c r="H614" s="237" t="s">
        <v>1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153</v>
      </c>
      <c r="AU614" s="244" t="s">
        <v>89</v>
      </c>
      <c r="AV614" s="13" t="s">
        <v>85</v>
      </c>
      <c r="AW614" s="13" t="s">
        <v>34</v>
      </c>
      <c r="AX614" s="13" t="s">
        <v>80</v>
      </c>
      <c r="AY614" s="244" t="s">
        <v>146</v>
      </c>
    </row>
    <row r="615" s="14" customFormat="1">
      <c r="A615" s="14"/>
      <c r="B615" s="245"/>
      <c r="C615" s="246"/>
      <c r="D615" s="236" t="s">
        <v>153</v>
      </c>
      <c r="E615" s="247" t="s">
        <v>1</v>
      </c>
      <c r="F615" s="248" t="s">
        <v>198</v>
      </c>
      <c r="G615" s="246"/>
      <c r="H615" s="249">
        <v>38.829999999999998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153</v>
      </c>
      <c r="AU615" s="255" t="s">
        <v>89</v>
      </c>
      <c r="AV615" s="14" t="s">
        <v>89</v>
      </c>
      <c r="AW615" s="14" t="s">
        <v>34</v>
      </c>
      <c r="AX615" s="14" t="s">
        <v>80</v>
      </c>
      <c r="AY615" s="255" t="s">
        <v>146</v>
      </c>
    </row>
    <row r="616" s="16" customFormat="1">
      <c r="A616" s="16"/>
      <c r="B616" s="267"/>
      <c r="C616" s="268"/>
      <c r="D616" s="236" t="s">
        <v>153</v>
      </c>
      <c r="E616" s="269" t="s">
        <v>1</v>
      </c>
      <c r="F616" s="270" t="s">
        <v>163</v>
      </c>
      <c r="G616" s="268"/>
      <c r="H616" s="271">
        <v>38.829999999999998</v>
      </c>
      <c r="I616" s="272"/>
      <c r="J616" s="268"/>
      <c r="K616" s="268"/>
      <c r="L616" s="273"/>
      <c r="M616" s="274"/>
      <c r="N616" s="275"/>
      <c r="O616" s="275"/>
      <c r="P616" s="275"/>
      <c r="Q616" s="275"/>
      <c r="R616" s="275"/>
      <c r="S616" s="275"/>
      <c r="T616" s="27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77" t="s">
        <v>153</v>
      </c>
      <c r="AU616" s="277" t="s">
        <v>89</v>
      </c>
      <c r="AV616" s="16" t="s">
        <v>92</v>
      </c>
      <c r="AW616" s="16" t="s">
        <v>34</v>
      </c>
      <c r="AX616" s="16" t="s">
        <v>80</v>
      </c>
      <c r="AY616" s="277" t="s">
        <v>146</v>
      </c>
    </row>
    <row r="617" s="13" customFormat="1">
      <c r="A617" s="13"/>
      <c r="B617" s="234"/>
      <c r="C617" s="235"/>
      <c r="D617" s="236" t="s">
        <v>153</v>
      </c>
      <c r="E617" s="237" t="s">
        <v>1</v>
      </c>
      <c r="F617" s="238" t="s">
        <v>156</v>
      </c>
      <c r="G617" s="235"/>
      <c r="H617" s="237" t="s">
        <v>1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153</v>
      </c>
      <c r="AU617" s="244" t="s">
        <v>89</v>
      </c>
      <c r="AV617" s="13" t="s">
        <v>85</v>
      </c>
      <c r="AW617" s="13" t="s">
        <v>34</v>
      </c>
      <c r="AX617" s="13" t="s">
        <v>80</v>
      </c>
      <c r="AY617" s="244" t="s">
        <v>146</v>
      </c>
    </row>
    <row r="618" s="14" customFormat="1">
      <c r="A618" s="14"/>
      <c r="B618" s="245"/>
      <c r="C618" s="246"/>
      <c r="D618" s="236" t="s">
        <v>153</v>
      </c>
      <c r="E618" s="247" t="s">
        <v>1</v>
      </c>
      <c r="F618" s="248" t="s">
        <v>199</v>
      </c>
      <c r="G618" s="246"/>
      <c r="H618" s="249">
        <v>20.390000000000001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153</v>
      </c>
      <c r="AU618" s="255" t="s">
        <v>89</v>
      </c>
      <c r="AV618" s="14" t="s">
        <v>89</v>
      </c>
      <c r="AW618" s="14" t="s">
        <v>34</v>
      </c>
      <c r="AX618" s="14" t="s">
        <v>80</v>
      </c>
      <c r="AY618" s="255" t="s">
        <v>146</v>
      </c>
    </row>
    <row r="619" s="16" customFormat="1">
      <c r="A619" s="16"/>
      <c r="B619" s="267"/>
      <c r="C619" s="268"/>
      <c r="D619" s="236" t="s">
        <v>153</v>
      </c>
      <c r="E619" s="269" t="s">
        <v>1</v>
      </c>
      <c r="F619" s="270" t="s">
        <v>163</v>
      </c>
      <c r="G619" s="268"/>
      <c r="H619" s="271">
        <v>20.390000000000001</v>
      </c>
      <c r="I619" s="272"/>
      <c r="J619" s="268"/>
      <c r="K619" s="268"/>
      <c r="L619" s="273"/>
      <c r="M619" s="274"/>
      <c r="N619" s="275"/>
      <c r="O619" s="275"/>
      <c r="P619" s="275"/>
      <c r="Q619" s="275"/>
      <c r="R619" s="275"/>
      <c r="S619" s="275"/>
      <c r="T619" s="27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T619" s="277" t="s">
        <v>153</v>
      </c>
      <c r="AU619" s="277" t="s">
        <v>89</v>
      </c>
      <c r="AV619" s="16" t="s">
        <v>92</v>
      </c>
      <c r="AW619" s="16" t="s">
        <v>34</v>
      </c>
      <c r="AX619" s="16" t="s">
        <v>80</v>
      </c>
      <c r="AY619" s="277" t="s">
        <v>146</v>
      </c>
    </row>
    <row r="620" s="13" customFormat="1">
      <c r="A620" s="13"/>
      <c r="B620" s="234"/>
      <c r="C620" s="235"/>
      <c r="D620" s="236" t="s">
        <v>153</v>
      </c>
      <c r="E620" s="237" t="s">
        <v>1</v>
      </c>
      <c r="F620" s="238" t="s">
        <v>200</v>
      </c>
      <c r="G620" s="235"/>
      <c r="H620" s="237" t="s">
        <v>1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153</v>
      </c>
      <c r="AU620" s="244" t="s">
        <v>89</v>
      </c>
      <c r="AV620" s="13" t="s">
        <v>85</v>
      </c>
      <c r="AW620" s="13" t="s">
        <v>34</v>
      </c>
      <c r="AX620" s="13" t="s">
        <v>80</v>
      </c>
      <c r="AY620" s="244" t="s">
        <v>146</v>
      </c>
    </row>
    <row r="621" s="14" customFormat="1">
      <c r="A621" s="14"/>
      <c r="B621" s="245"/>
      <c r="C621" s="246"/>
      <c r="D621" s="236" t="s">
        <v>153</v>
      </c>
      <c r="E621" s="247" t="s">
        <v>1</v>
      </c>
      <c r="F621" s="248" t="s">
        <v>201</v>
      </c>
      <c r="G621" s="246"/>
      <c r="H621" s="249">
        <v>2.3799999999999999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153</v>
      </c>
      <c r="AU621" s="255" t="s">
        <v>89</v>
      </c>
      <c r="AV621" s="14" t="s">
        <v>89</v>
      </c>
      <c r="AW621" s="14" t="s">
        <v>34</v>
      </c>
      <c r="AX621" s="14" t="s">
        <v>80</v>
      </c>
      <c r="AY621" s="255" t="s">
        <v>146</v>
      </c>
    </row>
    <row r="622" s="14" customFormat="1">
      <c r="A622" s="14"/>
      <c r="B622" s="245"/>
      <c r="C622" s="246"/>
      <c r="D622" s="236" t="s">
        <v>153</v>
      </c>
      <c r="E622" s="247" t="s">
        <v>1</v>
      </c>
      <c r="F622" s="248" t="s">
        <v>202</v>
      </c>
      <c r="G622" s="246"/>
      <c r="H622" s="249">
        <v>1.8500000000000001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153</v>
      </c>
      <c r="AU622" s="255" t="s">
        <v>89</v>
      </c>
      <c r="AV622" s="14" t="s">
        <v>89</v>
      </c>
      <c r="AW622" s="14" t="s">
        <v>34</v>
      </c>
      <c r="AX622" s="14" t="s">
        <v>80</v>
      </c>
      <c r="AY622" s="255" t="s">
        <v>146</v>
      </c>
    </row>
    <row r="623" s="14" customFormat="1">
      <c r="A623" s="14"/>
      <c r="B623" s="245"/>
      <c r="C623" s="246"/>
      <c r="D623" s="236" t="s">
        <v>153</v>
      </c>
      <c r="E623" s="247" t="s">
        <v>1</v>
      </c>
      <c r="F623" s="248" t="s">
        <v>203</v>
      </c>
      <c r="G623" s="246"/>
      <c r="H623" s="249">
        <v>11.390000000000001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153</v>
      </c>
      <c r="AU623" s="255" t="s">
        <v>89</v>
      </c>
      <c r="AV623" s="14" t="s">
        <v>89</v>
      </c>
      <c r="AW623" s="14" t="s">
        <v>34</v>
      </c>
      <c r="AX623" s="14" t="s">
        <v>80</v>
      </c>
      <c r="AY623" s="255" t="s">
        <v>146</v>
      </c>
    </row>
    <row r="624" s="16" customFormat="1">
      <c r="A624" s="16"/>
      <c r="B624" s="267"/>
      <c r="C624" s="268"/>
      <c r="D624" s="236" t="s">
        <v>153</v>
      </c>
      <c r="E624" s="269" t="s">
        <v>1</v>
      </c>
      <c r="F624" s="270" t="s">
        <v>163</v>
      </c>
      <c r="G624" s="268"/>
      <c r="H624" s="271">
        <v>15.620000000000001</v>
      </c>
      <c r="I624" s="272"/>
      <c r="J624" s="268"/>
      <c r="K624" s="268"/>
      <c r="L624" s="273"/>
      <c r="M624" s="274"/>
      <c r="N624" s="275"/>
      <c r="O624" s="275"/>
      <c r="P624" s="275"/>
      <c r="Q624" s="275"/>
      <c r="R624" s="275"/>
      <c r="S624" s="275"/>
      <c r="T624" s="27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77" t="s">
        <v>153</v>
      </c>
      <c r="AU624" s="277" t="s">
        <v>89</v>
      </c>
      <c r="AV624" s="16" t="s">
        <v>92</v>
      </c>
      <c r="AW624" s="16" t="s">
        <v>34</v>
      </c>
      <c r="AX624" s="16" t="s">
        <v>80</v>
      </c>
      <c r="AY624" s="277" t="s">
        <v>146</v>
      </c>
    </row>
    <row r="625" s="15" customFormat="1">
      <c r="A625" s="15"/>
      <c r="B625" s="256"/>
      <c r="C625" s="257"/>
      <c r="D625" s="236" t="s">
        <v>153</v>
      </c>
      <c r="E625" s="258" t="s">
        <v>1</v>
      </c>
      <c r="F625" s="259" t="s">
        <v>158</v>
      </c>
      <c r="G625" s="257"/>
      <c r="H625" s="260">
        <v>327.75</v>
      </c>
      <c r="I625" s="261"/>
      <c r="J625" s="257"/>
      <c r="K625" s="257"/>
      <c r="L625" s="262"/>
      <c r="M625" s="263"/>
      <c r="N625" s="264"/>
      <c r="O625" s="264"/>
      <c r="P625" s="264"/>
      <c r="Q625" s="264"/>
      <c r="R625" s="264"/>
      <c r="S625" s="264"/>
      <c r="T625" s="26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6" t="s">
        <v>153</v>
      </c>
      <c r="AU625" s="266" t="s">
        <v>89</v>
      </c>
      <c r="AV625" s="15" t="s">
        <v>95</v>
      </c>
      <c r="AW625" s="15" t="s">
        <v>34</v>
      </c>
      <c r="AX625" s="15" t="s">
        <v>85</v>
      </c>
      <c r="AY625" s="266" t="s">
        <v>146</v>
      </c>
    </row>
    <row r="626" s="2" customFormat="1" ht="37.8" customHeight="1">
      <c r="A626" s="39"/>
      <c r="B626" s="40"/>
      <c r="C626" s="278" t="s">
        <v>450</v>
      </c>
      <c r="D626" s="278" t="s">
        <v>313</v>
      </c>
      <c r="E626" s="279" t="s">
        <v>451</v>
      </c>
      <c r="F626" s="280" t="s">
        <v>452</v>
      </c>
      <c r="G626" s="281" t="s">
        <v>151</v>
      </c>
      <c r="H626" s="282">
        <v>344.13799999999998</v>
      </c>
      <c r="I626" s="283"/>
      <c r="J626" s="284">
        <f>ROUND(I626*H626,2)</f>
        <v>0</v>
      </c>
      <c r="K626" s="285"/>
      <c r="L626" s="286"/>
      <c r="M626" s="287" t="s">
        <v>1</v>
      </c>
      <c r="N626" s="288" t="s">
        <v>45</v>
      </c>
      <c r="O626" s="92"/>
      <c r="P626" s="230">
        <f>O626*H626</f>
        <v>0</v>
      </c>
      <c r="Q626" s="230">
        <v>0.0020999999999999999</v>
      </c>
      <c r="R626" s="230">
        <f>Q626*H626</f>
        <v>0.72268979999999994</v>
      </c>
      <c r="S626" s="230">
        <v>0</v>
      </c>
      <c r="T626" s="231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2" t="s">
        <v>453</v>
      </c>
      <c r="AT626" s="232" t="s">
        <v>313</v>
      </c>
      <c r="AU626" s="232" t="s">
        <v>89</v>
      </c>
      <c r="AY626" s="18" t="s">
        <v>146</v>
      </c>
      <c r="BE626" s="233">
        <f>IF(N626="základní",J626,0)</f>
        <v>0</v>
      </c>
      <c r="BF626" s="233">
        <f>IF(N626="snížená",J626,0)</f>
        <v>0</v>
      </c>
      <c r="BG626" s="233">
        <f>IF(N626="zákl. přenesená",J626,0)</f>
        <v>0</v>
      </c>
      <c r="BH626" s="233">
        <f>IF(N626="sníž. přenesená",J626,0)</f>
        <v>0</v>
      </c>
      <c r="BI626" s="233">
        <f>IF(N626="nulová",J626,0)</f>
        <v>0</v>
      </c>
      <c r="BJ626" s="18" t="s">
        <v>85</v>
      </c>
      <c r="BK626" s="233">
        <f>ROUND(I626*H626,2)</f>
        <v>0</v>
      </c>
      <c r="BL626" s="18" t="s">
        <v>355</v>
      </c>
      <c r="BM626" s="232" t="s">
        <v>454</v>
      </c>
    </row>
    <row r="627" s="14" customFormat="1">
      <c r="A627" s="14"/>
      <c r="B627" s="245"/>
      <c r="C627" s="246"/>
      <c r="D627" s="236" t="s">
        <v>153</v>
      </c>
      <c r="E627" s="246"/>
      <c r="F627" s="248" t="s">
        <v>455</v>
      </c>
      <c r="G627" s="246"/>
      <c r="H627" s="249">
        <v>344.13799999999998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153</v>
      </c>
      <c r="AU627" s="255" t="s">
        <v>89</v>
      </c>
      <c r="AV627" s="14" t="s">
        <v>89</v>
      </c>
      <c r="AW627" s="14" t="s">
        <v>4</v>
      </c>
      <c r="AX627" s="14" t="s">
        <v>85</v>
      </c>
      <c r="AY627" s="255" t="s">
        <v>146</v>
      </c>
    </row>
    <row r="628" s="2" customFormat="1" ht="24.15" customHeight="1">
      <c r="A628" s="39"/>
      <c r="B628" s="40"/>
      <c r="C628" s="220" t="s">
        <v>456</v>
      </c>
      <c r="D628" s="220" t="s">
        <v>148</v>
      </c>
      <c r="E628" s="221" t="s">
        <v>457</v>
      </c>
      <c r="F628" s="222" t="s">
        <v>458</v>
      </c>
      <c r="G628" s="223" t="s">
        <v>166</v>
      </c>
      <c r="H628" s="224">
        <v>380.26299999999998</v>
      </c>
      <c r="I628" s="225"/>
      <c r="J628" s="226">
        <f>ROUND(I628*H628,2)</f>
        <v>0</v>
      </c>
      <c r="K628" s="227"/>
      <c r="L628" s="45"/>
      <c r="M628" s="228" t="s">
        <v>1</v>
      </c>
      <c r="N628" s="229" t="s">
        <v>45</v>
      </c>
      <c r="O628" s="92"/>
      <c r="P628" s="230">
        <f>O628*H628</f>
        <v>0</v>
      </c>
      <c r="Q628" s="230">
        <v>0.00020000000000000001</v>
      </c>
      <c r="R628" s="230">
        <f>Q628*H628</f>
        <v>0.076052599999999998</v>
      </c>
      <c r="S628" s="230">
        <v>0</v>
      </c>
      <c r="T628" s="231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2" t="s">
        <v>355</v>
      </c>
      <c r="AT628" s="232" t="s">
        <v>148</v>
      </c>
      <c r="AU628" s="232" t="s">
        <v>89</v>
      </c>
      <c r="AY628" s="18" t="s">
        <v>146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8" t="s">
        <v>85</v>
      </c>
      <c r="BK628" s="233">
        <f>ROUND(I628*H628,2)</f>
        <v>0</v>
      </c>
      <c r="BL628" s="18" t="s">
        <v>355</v>
      </c>
      <c r="BM628" s="232" t="s">
        <v>459</v>
      </c>
    </row>
    <row r="629" s="13" customFormat="1">
      <c r="A629" s="13"/>
      <c r="B629" s="234"/>
      <c r="C629" s="235"/>
      <c r="D629" s="236" t="s">
        <v>153</v>
      </c>
      <c r="E629" s="237" t="s">
        <v>1</v>
      </c>
      <c r="F629" s="238" t="s">
        <v>154</v>
      </c>
      <c r="G629" s="235"/>
      <c r="H629" s="237" t="s">
        <v>1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153</v>
      </c>
      <c r="AU629" s="244" t="s">
        <v>89</v>
      </c>
      <c r="AV629" s="13" t="s">
        <v>85</v>
      </c>
      <c r="AW629" s="13" t="s">
        <v>34</v>
      </c>
      <c r="AX629" s="13" t="s">
        <v>80</v>
      </c>
      <c r="AY629" s="244" t="s">
        <v>146</v>
      </c>
    </row>
    <row r="630" s="14" customFormat="1">
      <c r="A630" s="14"/>
      <c r="B630" s="245"/>
      <c r="C630" s="246"/>
      <c r="D630" s="236" t="s">
        <v>153</v>
      </c>
      <c r="E630" s="247" t="s">
        <v>1</v>
      </c>
      <c r="F630" s="248" t="s">
        <v>174</v>
      </c>
      <c r="G630" s="246"/>
      <c r="H630" s="249">
        <v>14.449999999999999</v>
      </c>
      <c r="I630" s="250"/>
      <c r="J630" s="246"/>
      <c r="K630" s="246"/>
      <c r="L630" s="251"/>
      <c r="M630" s="252"/>
      <c r="N630" s="253"/>
      <c r="O630" s="253"/>
      <c r="P630" s="253"/>
      <c r="Q630" s="253"/>
      <c r="R630" s="253"/>
      <c r="S630" s="253"/>
      <c r="T630" s="25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5" t="s">
        <v>153</v>
      </c>
      <c r="AU630" s="255" t="s">
        <v>89</v>
      </c>
      <c r="AV630" s="14" t="s">
        <v>89</v>
      </c>
      <c r="AW630" s="14" t="s">
        <v>34</v>
      </c>
      <c r="AX630" s="14" t="s">
        <v>80</v>
      </c>
      <c r="AY630" s="255" t="s">
        <v>146</v>
      </c>
    </row>
    <row r="631" s="14" customFormat="1">
      <c r="A631" s="14"/>
      <c r="B631" s="245"/>
      <c r="C631" s="246"/>
      <c r="D631" s="236" t="s">
        <v>153</v>
      </c>
      <c r="E631" s="247" t="s">
        <v>1</v>
      </c>
      <c r="F631" s="248" t="s">
        <v>281</v>
      </c>
      <c r="G631" s="246"/>
      <c r="H631" s="249">
        <v>50.744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153</v>
      </c>
      <c r="AU631" s="255" t="s">
        <v>89</v>
      </c>
      <c r="AV631" s="14" t="s">
        <v>89</v>
      </c>
      <c r="AW631" s="14" t="s">
        <v>34</v>
      </c>
      <c r="AX631" s="14" t="s">
        <v>80</v>
      </c>
      <c r="AY631" s="255" t="s">
        <v>146</v>
      </c>
    </row>
    <row r="632" s="14" customFormat="1">
      <c r="A632" s="14"/>
      <c r="B632" s="245"/>
      <c r="C632" s="246"/>
      <c r="D632" s="236" t="s">
        <v>153</v>
      </c>
      <c r="E632" s="247" t="s">
        <v>1</v>
      </c>
      <c r="F632" s="248" t="s">
        <v>282</v>
      </c>
      <c r="G632" s="246"/>
      <c r="H632" s="249">
        <v>6.1479999999999997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153</v>
      </c>
      <c r="AU632" s="255" t="s">
        <v>89</v>
      </c>
      <c r="AV632" s="14" t="s">
        <v>89</v>
      </c>
      <c r="AW632" s="14" t="s">
        <v>34</v>
      </c>
      <c r="AX632" s="14" t="s">
        <v>80</v>
      </c>
      <c r="AY632" s="255" t="s">
        <v>146</v>
      </c>
    </row>
    <row r="633" s="14" customFormat="1">
      <c r="A633" s="14"/>
      <c r="B633" s="245"/>
      <c r="C633" s="246"/>
      <c r="D633" s="236" t="s">
        <v>153</v>
      </c>
      <c r="E633" s="247" t="s">
        <v>1</v>
      </c>
      <c r="F633" s="248" t="s">
        <v>283</v>
      </c>
      <c r="G633" s="246"/>
      <c r="H633" s="249">
        <v>0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153</v>
      </c>
      <c r="AU633" s="255" t="s">
        <v>89</v>
      </c>
      <c r="AV633" s="14" t="s">
        <v>89</v>
      </c>
      <c r="AW633" s="14" t="s">
        <v>34</v>
      </c>
      <c r="AX633" s="14" t="s">
        <v>80</v>
      </c>
      <c r="AY633" s="255" t="s">
        <v>146</v>
      </c>
    </row>
    <row r="634" s="14" customFormat="1">
      <c r="A634" s="14"/>
      <c r="B634" s="245"/>
      <c r="C634" s="246"/>
      <c r="D634" s="236" t="s">
        <v>153</v>
      </c>
      <c r="E634" s="247" t="s">
        <v>1</v>
      </c>
      <c r="F634" s="248" t="s">
        <v>284</v>
      </c>
      <c r="G634" s="246"/>
      <c r="H634" s="249">
        <v>21.199999999999999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153</v>
      </c>
      <c r="AU634" s="255" t="s">
        <v>89</v>
      </c>
      <c r="AV634" s="14" t="s">
        <v>89</v>
      </c>
      <c r="AW634" s="14" t="s">
        <v>34</v>
      </c>
      <c r="AX634" s="14" t="s">
        <v>80</v>
      </c>
      <c r="AY634" s="255" t="s">
        <v>146</v>
      </c>
    </row>
    <row r="635" s="14" customFormat="1">
      <c r="A635" s="14"/>
      <c r="B635" s="245"/>
      <c r="C635" s="246"/>
      <c r="D635" s="236" t="s">
        <v>153</v>
      </c>
      <c r="E635" s="247" t="s">
        <v>1</v>
      </c>
      <c r="F635" s="248" t="s">
        <v>285</v>
      </c>
      <c r="G635" s="246"/>
      <c r="H635" s="249">
        <v>14.27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153</v>
      </c>
      <c r="AU635" s="255" t="s">
        <v>89</v>
      </c>
      <c r="AV635" s="14" t="s">
        <v>89</v>
      </c>
      <c r="AW635" s="14" t="s">
        <v>34</v>
      </c>
      <c r="AX635" s="14" t="s">
        <v>80</v>
      </c>
      <c r="AY635" s="255" t="s">
        <v>146</v>
      </c>
    </row>
    <row r="636" s="14" customFormat="1">
      <c r="A636" s="14"/>
      <c r="B636" s="245"/>
      <c r="C636" s="246"/>
      <c r="D636" s="236" t="s">
        <v>153</v>
      </c>
      <c r="E636" s="247" t="s">
        <v>1</v>
      </c>
      <c r="F636" s="248" t="s">
        <v>286</v>
      </c>
      <c r="G636" s="246"/>
      <c r="H636" s="249">
        <v>57.350000000000001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153</v>
      </c>
      <c r="AU636" s="255" t="s">
        <v>89</v>
      </c>
      <c r="AV636" s="14" t="s">
        <v>89</v>
      </c>
      <c r="AW636" s="14" t="s">
        <v>34</v>
      </c>
      <c r="AX636" s="14" t="s">
        <v>80</v>
      </c>
      <c r="AY636" s="255" t="s">
        <v>146</v>
      </c>
    </row>
    <row r="637" s="14" customFormat="1">
      <c r="A637" s="14"/>
      <c r="B637" s="245"/>
      <c r="C637" s="246"/>
      <c r="D637" s="236" t="s">
        <v>153</v>
      </c>
      <c r="E637" s="247" t="s">
        <v>1</v>
      </c>
      <c r="F637" s="248" t="s">
        <v>253</v>
      </c>
      <c r="G637" s="246"/>
      <c r="H637" s="249">
        <v>0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153</v>
      </c>
      <c r="AU637" s="255" t="s">
        <v>89</v>
      </c>
      <c r="AV637" s="14" t="s">
        <v>89</v>
      </c>
      <c r="AW637" s="14" t="s">
        <v>34</v>
      </c>
      <c r="AX637" s="14" t="s">
        <v>80</v>
      </c>
      <c r="AY637" s="255" t="s">
        <v>146</v>
      </c>
    </row>
    <row r="638" s="14" customFormat="1">
      <c r="A638" s="14"/>
      <c r="B638" s="245"/>
      <c r="C638" s="246"/>
      <c r="D638" s="236" t="s">
        <v>153</v>
      </c>
      <c r="E638" s="247" t="s">
        <v>1</v>
      </c>
      <c r="F638" s="248" t="s">
        <v>287</v>
      </c>
      <c r="G638" s="246"/>
      <c r="H638" s="249">
        <v>8.4079999999999995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153</v>
      </c>
      <c r="AU638" s="255" t="s">
        <v>89</v>
      </c>
      <c r="AV638" s="14" t="s">
        <v>89</v>
      </c>
      <c r="AW638" s="14" t="s">
        <v>34</v>
      </c>
      <c r="AX638" s="14" t="s">
        <v>80</v>
      </c>
      <c r="AY638" s="255" t="s">
        <v>146</v>
      </c>
    </row>
    <row r="639" s="14" customFormat="1">
      <c r="A639" s="14"/>
      <c r="B639" s="245"/>
      <c r="C639" s="246"/>
      <c r="D639" s="236" t="s">
        <v>153</v>
      </c>
      <c r="E639" s="247" t="s">
        <v>1</v>
      </c>
      <c r="F639" s="248" t="s">
        <v>288</v>
      </c>
      <c r="G639" s="246"/>
      <c r="H639" s="249">
        <v>13.76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153</v>
      </c>
      <c r="AU639" s="255" t="s">
        <v>89</v>
      </c>
      <c r="AV639" s="14" t="s">
        <v>89</v>
      </c>
      <c r="AW639" s="14" t="s">
        <v>34</v>
      </c>
      <c r="AX639" s="14" t="s">
        <v>80</v>
      </c>
      <c r="AY639" s="255" t="s">
        <v>146</v>
      </c>
    </row>
    <row r="640" s="14" customFormat="1">
      <c r="A640" s="14"/>
      <c r="B640" s="245"/>
      <c r="C640" s="246"/>
      <c r="D640" s="236" t="s">
        <v>153</v>
      </c>
      <c r="E640" s="247" t="s">
        <v>1</v>
      </c>
      <c r="F640" s="248" t="s">
        <v>289</v>
      </c>
      <c r="G640" s="246"/>
      <c r="H640" s="249">
        <v>6.2199999999999998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153</v>
      </c>
      <c r="AU640" s="255" t="s">
        <v>89</v>
      </c>
      <c r="AV640" s="14" t="s">
        <v>89</v>
      </c>
      <c r="AW640" s="14" t="s">
        <v>34</v>
      </c>
      <c r="AX640" s="14" t="s">
        <v>80</v>
      </c>
      <c r="AY640" s="255" t="s">
        <v>146</v>
      </c>
    </row>
    <row r="641" s="14" customFormat="1">
      <c r="A641" s="14"/>
      <c r="B641" s="245"/>
      <c r="C641" s="246"/>
      <c r="D641" s="236" t="s">
        <v>153</v>
      </c>
      <c r="E641" s="247" t="s">
        <v>1</v>
      </c>
      <c r="F641" s="248" t="s">
        <v>290</v>
      </c>
      <c r="G641" s="246"/>
      <c r="H641" s="249">
        <v>9.8670000000000009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153</v>
      </c>
      <c r="AU641" s="255" t="s">
        <v>89</v>
      </c>
      <c r="AV641" s="14" t="s">
        <v>89</v>
      </c>
      <c r="AW641" s="14" t="s">
        <v>34</v>
      </c>
      <c r="AX641" s="14" t="s">
        <v>80</v>
      </c>
      <c r="AY641" s="255" t="s">
        <v>146</v>
      </c>
    </row>
    <row r="642" s="14" customFormat="1">
      <c r="A642" s="14"/>
      <c r="B642" s="245"/>
      <c r="C642" s="246"/>
      <c r="D642" s="236" t="s">
        <v>153</v>
      </c>
      <c r="E642" s="247" t="s">
        <v>1</v>
      </c>
      <c r="F642" s="248" t="s">
        <v>291</v>
      </c>
      <c r="G642" s="246"/>
      <c r="H642" s="249">
        <v>8.2789999999999999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153</v>
      </c>
      <c r="AU642" s="255" t="s">
        <v>89</v>
      </c>
      <c r="AV642" s="14" t="s">
        <v>89</v>
      </c>
      <c r="AW642" s="14" t="s">
        <v>34</v>
      </c>
      <c r="AX642" s="14" t="s">
        <v>80</v>
      </c>
      <c r="AY642" s="255" t="s">
        <v>146</v>
      </c>
    </row>
    <row r="643" s="14" customFormat="1">
      <c r="A643" s="14"/>
      <c r="B643" s="245"/>
      <c r="C643" s="246"/>
      <c r="D643" s="236" t="s">
        <v>153</v>
      </c>
      <c r="E643" s="247" t="s">
        <v>1</v>
      </c>
      <c r="F643" s="248" t="s">
        <v>292</v>
      </c>
      <c r="G643" s="246"/>
      <c r="H643" s="249">
        <v>7.8739999999999997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153</v>
      </c>
      <c r="AU643" s="255" t="s">
        <v>89</v>
      </c>
      <c r="AV643" s="14" t="s">
        <v>89</v>
      </c>
      <c r="AW643" s="14" t="s">
        <v>34</v>
      </c>
      <c r="AX643" s="14" t="s">
        <v>80</v>
      </c>
      <c r="AY643" s="255" t="s">
        <v>146</v>
      </c>
    </row>
    <row r="644" s="14" customFormat="1">
      <c r="A644" s="14"/>
      <c r="B644" s="245"/>
      <c r="C644" s="246"/>
      <c r="D644" s="236" t="s">
        <v>153</v>
      </c>
      <c r="E644" s="247" t="s">
        <v>1</v>
      </c>
      <c r="F644" s="248" t="s">
        <v>293</v>
      </c>
      <c r="G644" s="246"/>
      <c r="H644" s="249">
        <v>6.5819999999999999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153</v>
      </c>
      <c r="AU644" s="255" t="s">
        <v>89</v>
      </c>
      <c r="AV644" s="14" t="s">
        <v>89</v>
      </c>
      <c r="AW644" s="14" t="s">
        <v>34</v>
      </c>
      <c r="AX644" s="14" t="s">
        <v>80</v>
      </c>
      <c r="AY644" s="255" t="s">
        <v>146</v>
      </c>
    </row>
    <row r="645" s="14" customFormat="1">
      <c r="A645" s="14"/>
      <c r="B645" s="245"/>
      <c r="C645" s="246"/>
      <c r="D645" s="236" t="s">
        <v>153</v>
      </c>
      <c r="E645" s="247" t="s">
        <v>1</v>
      </c>
      <c r="F645" s="248" t="s">
        <v>294</v>
      </c>
      <c r="G645" s="246"/>
      <c r="H645" s="249">
        <v>7.3639999999999999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153</v>
      </c>
      <c r="AU645" s="255" t="s">
        <v>89</v>
      </c>
      <c r="AV645" s="14" t="s">
        <v>89</v>
      </c>
      <c r="AW645" s="14" t="s">
        <v>34</v>
      </c>
      <c r="AX645" s="14" t="s">
        <v>80</v>
      </c>
      <c r="AY645" s="255" t="s">
        <v>146</v>
      </c>
    </row>
    <row r="646" s="14" customFormat="1">
      <c r="A646" s="14"/>
      <c r="B646" s="245"/>
      <c r="C646" s="246"/>
      <c r="D646" s="236" t="s">
        <v>153</v>
      </c>
      <c r="E646" s="247" t="s">
        <v>1</v>
      </c>
      <c r="F646" s="248" t="s">
        <v>295</v>
      </c>
      <c r="G646" s="246"/>
      <c r="H646" s="249">
        <v>7.6799999999999997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153</v>
      </c>
      <c r="AU646" s="255" t="s">
        <v>89</v>
      </c>
      <c r="AV646" s="14" t="s">
        <v>89</v>
      </c>
      <c r="AW646" s="14" t="s">
        <v>34</v>
      </c>
      <c r="AX646" s="14" t="s">
        <v>80</v>
      </c>
      <c r="AY646" s="255" t="s">
        <v>146</v>
      </c>
    </row>
    <row r="647" s="16" customFormat="1">
      <c r="A647" s="16"/>
      <c r="B647" s="267"/>
      <c r="C647" s="268"/>
      <c r="D647" s="236" t="s">
        <v>153</v>
      </c>
      <c r="E647" s="269" t="s">
        <v>1</v>
      </c>
      <c r="F647" s="270" t="s">
        <v>163</v>
      </c>
      <c r="G647" s="268"/>
      <c r="H647" s="271">
        <v>240.19599999999997</v>
      </c>
      <c r="I647" s="272"/>
      <c r="J647" s="268"/>
      <c r="K647" s="268"/>
      <c r="L647" s="273"/>
      <c r="M647" s="274"/>
      <c r="N647" s="275"/>
      <c r="O647" s="275"/>
      <c r="P647" s="275"/>
      <c r="Q647" s="275"/>
      <c r="R647" s="275"/>
      <c r="S647" s="275"/>
      <c r="T647" s="27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77" t="s">
        <v>153</v>
      </c>
      <c r="AU647" s="277" t="s">
        <v>89</v>
      </c>
      <c r="AV647" s="16" t="s">
        <v>92</v>
      </c>
      <c r="AW647" s="16" t="s">
        <v>34</v>
      </c>
      <c r="AX647" s="16" t="s">
        <v>80</v>
      </c>
      <c r="AY647" s="277" t="s">
        <v>146</v>
      </c>
    </row>
    <row r="648" s="13" customFormat="1">
      <c r="A648" s="13"/>
      <c r="B648" s="234"/>
      <c r="C648" s="235"/>
      <c r="D648" s="236" t="s">
        <v>153</v>
      </c>
      <c r="E648" s="237" t="s">
        <v>1</v>
      </c>
      <c r="F648" s="238" t="s">
        <v>191</v>
      </c>
      <c r="G648" s="235"/>
      <c r="H648" s="237" t="s">
        <v>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153</v>
      </c>
      <c r="AU648" s="244" t="s">
        <v>89</v>
      </c>
      <c r="AV648" s="13" t="s">
        <v>85</v>
      </c>
      <c r="AW648" s="13" t="s">
        <v>34</v>
      </c>
      <c r="AX648" s="13" t="s">
        <v>80</v>
      </c>
      <c r="AY648" s="244" t="s">
        <v>146</v>
      </c>
    </row>
    <row r="649" s="14" customFormat="1">
      <c r="A649" s="14"/>
      <c r="B649" s="245"/>
      <c r="C649" s="246"/>
      <c r="D649" s="236" t="s">
        <v>153</v>
      </c>
      <c r="E649" s="247" t="s">
        <v>1</v>
      </c>
      <c r="F649" s="248" t="s">
        <v>296</v>
      </c>
      <c r="G649" s="246"/>
      <c r="H649" s="249">
        <v>17.277000000000001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153</v>
      </c>
      <c r="AU649" s="255" t="s">
        <v>89</v>
      </c>
      <c r="AV649" s="14" t="s">
        <v>89</v>
      </c>
      <c r="AW649" s="14" t="s">
        <v>34</v>
      </c>
      <c r="AX649" s="14" t="s">
        <v>80</v>
      </c>
      <c r="AY649" s="255" t="s">
        <v>146</v>
      </c>
    </row>
    <row r="650" s="14" customFormat="1">
      <c r="A650" s="14"/>
      <c r="B650" s="245"/>
      <c r="C650" s="246"/>
      <c r="D650" s="236" t="s">
        <v>153</v>
      </c>
      <c r="E650" s="247" t="s">
        <v>1</v>
      </c>
      <c r="F650" s="248" t="s">
        <v>297</v>
      </c>
      <c r="G650" s="246"/>
      <c r="H650" s="249">
        <v>5.8099999999999996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153</v>
      </c>
      <c r="AU650" s="255" t="s">
        <v>89</v>
      </c>
      <c r="AV650" s="14" t="s">
        <v>89</v>
      </c>
      <c r="AW650" s="14" t="s">
        <v>34</v>
      </c>
      <c r="AX650" s="14" t="s">
        <v>80</v>
      </c>
      <c r="AY650" s="255" t="s">
        <v>146</v>
      </c>
    </row>
    <row r="651" s="16" customFormat="1">
      <c r="A651" s="16"/>
      <c r="B651" s="267"/>
      <c r="C651" s="268"/>
      <c r="D651" s="236" t="s">
        <v>153</v>
      </c>
      <c r="E651" s="269" t="s">
        <v>1</v>
      </c>
      <c r="F651" s="270" t="s">
        <v>163</v>
      </c>
      <c r="G651" s="268"/>
      <c r="H651" s="271">
        <v>23.087</v>
      </c>
      <c r="I651" s="272"/>
      <c r="J651" s="268"/>
      <c r="K651" s="268"/>
      <c r="L651" s="273"/>
      <c r="M651" s="274"/>
      <c r="N651" s="275"/>
      <c r="O651" s="275"/>
      <c r="P651" s="275"/>
      <c r="Q651" s="275"/>
      <c r="R651" s="275"/>
      <c r="S651" s="275"/>
      <c r="T651" s="27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T651" s="277" t="s">
        <v>153</v>
      </c>
      <c r="AU651" s="277" t="s">
        <v>89</v>
      </c>
      <c r="AV651" s="16" t="s">
        <v>92</v>
      </c>
      <c r="AW651" s="16" t="s">
        <v>34</v>
      </c>
      <c r="AX651" s="16" t="s">
        <v>80</v>
      </c>
      <c r="AY651" s="277" t="s">
        <v>146</v>
      </c>
    </row>
    <row r="652" s="13" customFormat="1">
      <c r="A652" s="13"/>
      <c r="B652" s="234"/>
      <c r="C652" s="235"/>
      <c r="D652" s="236" t="s">
        <v>153</v>
      </c>
      <c r="E652" s="237" t="s">
        <v>1</v>
      </c>
      <c r="F652" s="238" t="s">
        <v>194</v>
      </c>
      <c r="G652" s="235"/>
      <c r="H652" s="237" t="s">
        <v>1</v>
      </c>
      <c r="I652" s="239"/>
      <c r="J652" s="235"/>
      <c r="K652" s="235"/>
      <c r="L652" s="240"/>
      <c r="M652" s="241"/>
      <c r="N652" s="242"/>
      <c r="O652" s="242"/>
      <c r="P652" s="242"/>
      <c r="Q652" s="242"/>
      <c r="R652" s="242"/>
      <c r="S652" s="242"/>
      <c r="T652" s="24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4" t="s">
        <v>153</v>
      </c>
      <c r="AU652" s="244" t="s">
        <v>89</v>
      </c>
      <c r="AV652" s="13" t="s">
        <v>85</v>
      </c>
      <c r="AW652" s="13" t="s">
        <v>34</v>
      </c>
      <c r="AX652" s="13" t="s">
        <v>80</v>
      </c>
      <c r="AY652" s="244" t="s">
        <v>146</v>
      </c>
    </row>
    <row r="653" s="14" customFormat="1">
      <c r="A653" s="14"/>
      <c r="B653" s="245"/>
      <c r="C653" s="246"/>
      <c r="D653" s="236" t="s">
        <v>153</v>
      </c>
      <c r="E653" s="247" t="s">
        <v>1</v>
      </c>
      <c r="F653" s="248" t="s">
        <v>298</v>
      </c>
      <c r="G653" s="246"/>
      <c r="H653" s="249">
        <v>26.797000000000001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153</v>
      </c>
      <c r="AU653" s="255" t="s">
        <v>89</v>
      </c>
      <c r="AV653" s="14" t="s">
        <v>89</v>
      </c>
      <c r="AW653" s="14" t="s">
        <v>34</v>
      </c>
      <c r="AX653" s="14" t="s">
        <v>80</v>
      </c>
      <c r="AY653" s="255" t="s">
        <v>146</v>
      </c>
    </row>
    <row r="654" s="14" customFormat="1">
      <c r="A654" s="14"/>
      <c r="B654" s="245"/>
      <c r="C654" s="246"/>
      <c r="D654" s="236" t="s">
        <v>153</v>
      </c>
      <c r="E654" s="247" t="s">
        <v>1</v>
      </c>
      <c r="F654" s="248" t="s">
        <v>299</v>
      </c>
      <c r="G654" s="246"/>
      <c r="H654" s="249">
        <v>11.366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153</v>
      </c>
      <c r="AU654" s="255" t="s">
        <v>89</v>
      </c>
      <c r="AV654" s="14" t="s">
        <v>89</v>
      </c>
      <c r="AW654" s="14" t="s">
        <v>34</v>
      </c>
      <c r="AX654" s="14" t="s">
        <v>80</v>
      </c>
      <c r="AY654" s="255" t="s">
        <v>146</v>
      </c>
    </row>
    <row r="655" s="16" customFormat="1">
      <c r="A655" s="16"/>
      <c r="B655" s="267"/>
      <c r="C655" s="268"/>
      <c r="D655" s="236" t="s">
        <v>153</v>
      </c>
      <c r="E655" s="269" t="s">
        <v>1</v>
      </c>
      <c r="F655" s="270" t="s">
        <v>163</v>
      </c>
      <c r="G655" s="268"/>
      <c r="H655" s="271">
        <v>38.162999999999997</v>
      </c>
      <c r="I655" s="272"/>
      <c r="J655" s="268"/>
      <c r="K655" s="268"/>
      <c r="L655" s="273"/>
      <c r="M655" s="274"/>
      <c r="N655" s="275"/>
      <c r="O655" s="275"/>
      <c r="P655" s="275"/>
      <c r="Q655" s="275"/>
      <c r="R655" s="275"/>
      <c r="S655" s="275"/>
      <c r="T655" s="27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7" t="s">
        <v>153</v>
      </c>
      <c r="AU655" s="277" t="s">
        <v>89</v>
      </c>
      <c r="AV655" s="16" t="s">
        <v>92</v>
      </c>
      <c r="AW655" s="16" t="s">
        <v>34</v>
      </c>
      <c r="AX655" s="16" t="s">
        <v>80</v>
      </c>
      <c r="AY655" s="277" t="s">
        <v>146</v>
      </c>
    </row>
    <row r="656" s="13" customFormat="1">
      <c r="A656" s="13"/>
      <c r="B656" s="234"/>
      <c r="C656" s="235"/>
      <c r="D656" s="236" t="s">
        <v>153</v>
      </c>
      <c r="E656" s="237" t="s">
        <v>1</v>
      </c>
      <c r="F656" s="238" t="s">
        <v>197</v>
      </c>
      <c r="G656" s="235"/>
      <c r="H656" s="237" t="s">
        <v>1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4" t="s">
        <v>153</v>
      </c>
      <c r="AU656" s="244" t="s">
        <v>89</v>
      </c>
      <c r="AV656" s="13" t="s">
        <v>85</v>
      </c>
      <c r="AW656" s="13" t="s">
        <v>34</v>
      </c>
      <c r="AX656" s="13" t="s">
        <v>80</v>
      </c>
      <c r="AY656" s="244" t="s">
        <v>146</v>
      </c>
    </row>
    <row r="657" s="14" customFormat="1">
      <c r="A657" s="14"/>
      <c r="B657" s="245"/>
      <c r="C657" s="246"/>
      <c r="D657" s="236" t="s">
        <v>153</v>
      </c>
      <c r="E657" s="247" t="s">
        <v>1</v>
      </c>
      <c r="F657" s="248" t="s">
        <v>300</v>
      </c>
      <c r="G657" s="246"/>
      <c r="H657" s="249">
        <v>33.189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153</v>
      </c>
      <c r="AU657" s="255" t="s">
        <v>89</v>
      </c>
      <c r="AV657" s="14" t="s">
        <v>89</v>
      </c>
      <c r="AW657" s="14" t="s">
        <v>34</v>
      </c>
      <c r="AX657" s="14" t="s">
        <v>80</v>
      </c>
      <c r="AY657" s="255" t="s">
        <v>146</v>
      </c>
    </row>
    <row r="658" s="16" customFormat="1">
      <c r="A658" s="16"/>
      <c r="B658" s="267"/>
      <c r="C658" s="268"/>
      <c r="D658" s="236" t="s">
        <v>153</v>
      </c>
      <c r="E658" s="269" t="s">
        <v>1</v>
      </c>
      <c r="F658" s="270" t="s">
        <v>163</v>
      </c>
      <c r="G658" s="268"/>
      <c r="H658" s="271">
        <v>33.189</v>
      </c>
      <c r="I658" s="272"/>
      <c r="J658" s="268"/>
      <c r="K658" s="268"/>
      <c r="L658" s="273"/>
      <c r="M658" s="274"/>
      <c r="N658" s="275"/>
      <c r="O658" s="275"/>
      <c r="P658" s="275"/>
      <c r="Q658" s="275"/>
      <c r="R658" s="275"/>
      <c r="S658" s="275"/>
      <c r="T658" s="27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277" t="s">
        <v>153</v>
      </c>
      <c r="AU658" s="277" t="s">
        <v>89</v>
      </c>
      <c r="AV658" s="16" t="s">
        <v>92</v>
      </c>
      <c r="AW658" s="16" t="s">
        <v>34</v>
      </c>
      <c r="AX658" s="16" t="s">
        <v>80</v>
      </c>
      <c r="AY658" s="277" t="s">
        <v>146</v>
      </c>
    </row>
    <row r="659" s="13" customFormat="1">
      <c r="A659" s="13"/>
      <c r="B659" s="234"/>
      <c r="C659" s="235"/>
      <c r="D659" s="236" t="s">
        <v>153</v>
      </c>
      <c r="E659" s="237" t="s">
        <v>1</v>
      </c>
      <c r="F659" s="238" t="s">
        <v>156</v>
      </c>
      <c r="G659" s="235"/>
      <c r="H659" s="237" t="s">
        <v>1</v>
      </c>
      <c r="I659" s="239"/>
      <c r="J659" s="235"/>
      <c r="K659" s="235"/>
      <c r="L659" s="240"/>
      <c r="M659" s="241"/>
      <c r="N659" s="242"/>
      <c r="O659" s="242"/>
      <c r="P659" s="242"/>
      <c r="Q659" s="242"/>
      <c r="R659" s="242"/>
      <c r="S659" s="242"/>
      <c r="T659" s="24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4" t="s">
        <v>153</v>
      </c>
      <c r="AU659" s="244" t="s">
        <v>89</v>
      </c>
      <c r="AV659" s="13" t="s">
        <v>85</v>
      </c>
      <c r="AW659" s="13" t="s">
        <v>34</v>
      </c>
      <c r="AX659" s="13" t="s">
        <v>80</v>
      </c>
      <c r="AY659" s="244" t="s">
        <v>146</v>
      </c>
    </row>
    <row r="660" s="14" customFormat="1">
      <c r="A660" s="14"/>
      <c r="B660" s="245"/>
      <c r="C660" s="246"/>
      <c r="D660" s="236" t="s">
        <v>153</v>
      </c>
      <c r="E660" s="247" t="s">
        <v>1</v>
      </c>
      <c r="F660" s="248" t="s">
        <v>301</v>
      </c>
      <c r="G660" s="246"/>
      <c r="H660" s="249">
        <v>19.338999999999999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153</v>
      </c>
      <c r="AU660" s="255" t="s">
        <v>89</v>
      </c>
      <c r="AV660" s="14" t="s">
        <v>89</v>
      </c>
      <c r="AW660" s="14" t="s">
        <v>34</v>
      </c>
      <c r="AX660" s="14" t="s">
        <v>80</v>
      </c>
      <c r="AY660" s="255" t="s">
        <v>146</v>
      </c>
    </row>
    <row r="661" s="16" customFormat="1">
      <c r="A661" s="16"/>
      <c r="B661" s="267"/>
      <c r="C661" s="268"/>
      <c r="D661" s="236" t="s">
        <v>153</v>
      </c>
      <c r="E661" s="269" t="s">
        <v>1</v>
      </c>
      <c r="F661" s="270" t="s">
        <v>163</v>
      </c>
      <c r="G661" s="268"/>
      <c r="H661" s="271">
        <v>19.338999999999999</v>
      </c>
      <c r="I661" s="272"/>
      <c r="J661" s="268"/>
      <c r="K661" s="268"/>
      <c r="L661" s="273"/>
      <c r="M661" s="274"/>
      <c r="N661" s="275"/>
      <c r="O661" s="275"/>
      <c r="P661" s="275"/>
      <c r="Q661" s="275"/>
      <c r="R661" s="275"/>
      <c r="S661" s="275"/>
      <c r="T661" s="27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T661" s="277" t="s">
        <v>153</v>
      </c>
      <c r="AU661" s="277" t="s">
        <v>89</v>
      </c>
      <c r="AV661" s="16" t="s">
        <v>92</v>
      </c>
      <c r="AW661" s="16" t="s">
        <v>34</v>
      </c>
      <c r="AX661" s="16" t="s">
        <v>80</v>
      </c>
      <c r="AY661" s="277" t="s">
        <v>146</v>
      </c>
    </row>
    <row r="662" s="13" customFormat="1">
      <c r="A662" s="13"/>
      <c r="B662" s="234"/>
      <c r="C662" s="235"/>
      <c r="D662" s="236" t="s">
        <v>153</v>
      </c>
      <c r="E662" s="237" t="s">
        <v>1</v>
      </c>
      <c r="F662" s="238" t="s">
        <v>200</v>
      </c>
      <c r="G662" s="235"/>
      <c r="H662" s="237" t="s">
        <v>1</v>
      </c>
      <c r="I662" s="239"/>
      <c r="J662" s="235"/>
      <c r="K662" s="235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153</v>
      </c>
      <c r="AU662" s="244" t="s">
        <v>89</v>
      </c>
      <c r="AV662" s="13" t="s">
        <v>85</v>
      </c>
      <c r="AW662" s="13" t="s">
        <v>34</v>
      </c>
      <c r="AX662" s="13" t="s">
        <v>80</v>
      </c>
      <c r="AY662" s="244" t="s">
        <v>146</v>
      </c>
    </row>
    <row r="663" s="14" customFormat="1">
      <c r="A663" s="14"/>
      <c r="B663" s="245"/>
      <c r="C663" s="246"/>
      <c r="D663" s="236" t="s">
        <v>153</v>
      </c>
      <c r="E663" s="247" t="s">
        <v>1</v>
      </c>
      <c r="F663" s="248" t="s">
        <v>302</v>
      </c>
      <c r="G663" s="246"/>
      <c r="H663" s="249">
        <v>6.6660000000000004</v>
      </c>
      <c r="I663" s="250"/>
      <c r="J663" s="246"/>
      <c r="K663" s="246"/>
      <c r="L663" s="251"/>
      <c r="M663" s="252"/>
      <c r="N663" s="253"/>
      <c r="O663" s="253"/>
      <c r="P663" s="253"/>
      <c r="Q663" s="253"/>
      <c r="R663" s="253"/>
      <c r="S663" s="253"/>
      <c r="T663" s="25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5" t="s">
        <v>153</v>
      </c>
      <c r="AU663" s="255" t="s">
        <v>89</v>
      </c>
      <c r="AV663" s="14" t="s">
        <v>89</v>
      </c>
      <c r="AW663" s="14" t="s">
        <v>34</v>
      </c>
      <c r="AX663" s="14" t="s">
        <v>80</v>
      </c>
      <c r="AY663" s="255" t="s">
        <v>146</v>
      </c>
    </row>
    <row r="664" s="14" customFormat="1">
      <c r="A664" s="14"/>
      <c r="B664" s="245"/>
      <c r="C664" s="246"/>
      <c r="D664" s="236" t="s">
        <v>153</v>
      </c>
      <c r="E664" s="247" t="s">
        <v>1</v>
      </c>
      <c r="F664" s="248" t="s">
        <v>303</v>
      </c>
      <c r="G664" s="246"/>
      <c r="H664" s="249">
        <v>5.6719999999999997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153</v>
      </c>
      <c r="AU664" s="255" t="s">
        <v>89</v>
      </c>
      <c r="AV664" s="14" t="s">
        <v>89</v>
      </c>
      <c r="AW664" s="14" t="s">
        <v>34</v>
      </c>
      <c r="AX664" s="14" t="s">
        <v>80</v>
      </c>
      <c r="AY664" s="255" t="s">
        <v>146</v>
      </c>
    </row>
    <row r="665" s="14" customFormat="1">
      <c r="A665" s="14"/>
      <c r="B665" s="245"/>
      <c r="C665" s="246"/>
      <c r="D665" s="236" t="s">
        <v>153</v>
      </c>
      <c r="E665" s="247" t="s">
        <v>1</v>
      </c>
      <c r="F665" s="248" t="s">
        <v>304</v>
      </c>
      <c r="G665" s="246"/>
      <c r="H665" s="249">
        <v>13.951000000000001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153</v>
      </c>
      <c r="AU665" s="255" t="s">
        <v>89</v>
      </c>
      <c r="AV665" s="14" t="s">
        <v>89</v>
      </c>
      <c r="AW665" s="14" t="s">
        <v>34</v>
      </c>
      <c r="AX665" s="14" t="s">
        <v>80</v>
      </c>
      <c r="AY665" s="255" t="s">
        <v>146</v>
      </c>
    </row>
    <row r="666" s="16" customFormat="1">
      <c r="A666" s="16"/>
      <c r="B666" s="267"/>
      <c r="C666" s="268"/>
      <c r="D666" s="236" t="s">
        <v>153</v>
      </c>
      <c r="E666" s="269" t="s">
        <v>1</v>
      </c>
      <c r="F666" s="270" t="s">
        <v>163</v>
      </c>
      <c r="G666" s="268"/>
      <c r="H666" s="271">
        <v>26.289000000000001</v>
      </c>
      <c r="I666" s="272"/>
      <c r="J666" s="268"/>
      <c r="K666" s="268"/>
      <c r="L666" s="273"/>
      <c r="M666" s="274"/>
      <c r="N666" s="275"/>
      <c r="O666" s="275"/>
      <c r="P666" s="275"/>
      <c r="Q666" s="275"/>
      <c r="R666" s="275"/>
      <c r="S666" s="275"/>
      <c r="T666" s="27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77" t="s">
        <v>153</v>
      </c>
      <c r="AU666" s="277" t="s">
        <v>89</v>
      </c>
      <c r="AV666" s="16" t="s">
        <v>92</v>
      </c>
      <c r="AW666" s="16" t="s">
        <v>34</v>
      </c>
      <c r="AX666" s="16" t="s">
        <v>80</v>
      </c>
      <c r="AY666" s="277" t="s">
        <v>146</v>
      </c>
    </row>
    <row r="667" s="15" customFormat="1">
      <c r="A667" s="15"/>
      <c r="B667" s="256"/>
      <c r="C667" s="257"/>
      <c r="D667" s="236" t="s">
        <v>153</v>
      </c>
      <c r="E667" s="258" t="s">
        <v>1</v>
      </c>
      <c r="F667" s="259" t="s">
        <v>158</v>
      </c>
      <c r="G667" s="257"/>
      <c r="H667" s="260">
        <v>380.26300000000003</v>
      </c>
      <c r="I667" s="261"/>
      <c r="J667" s="257"/>
      <c r="K667" s="257"/>
      <c r="L667" s="262"/>
      <c r="M667" s="263"/>
      <c r="N667" s="264"/>
      <c r="O667" s="264"/>
      <c r="P667" s="264"/>
      <c r="Q667" s="264"/>
      <c r="R667" s="264"/>
      <c r="S667" s="264"/>
      <c r="T667" s="26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66" t="s">
        <v>153</v>
      </c>
      <c r="AU667" s="266" t="s">
        <v>89</v>
      </c>
      <c r="AV667" s="15" t="s">
        <v>95</v>
      </c>
      <c r="AW667" s="15" t="s">
        <v>34</v>
      </c>
      <c r="AX667" s="15" t="s">
        <v>85</v>
      </c>
      <c r="AY667" s="266" t="s">
        <v>146</v>
      </c>
    </row>
    <row r="668" s="2" customFormat="1" ht="24.15" customHeight="1">
      <c r="A668" s="39"/>
      <c r="B668" s="40"/>
      <c r="C668" s="220" t="s">
        <v>460</v>
      </c>
      <c r="D668" s="220" t="s">
        <v>148</v>
      </c>
      <c r="E668" s="221" t="s">
        <v>461</v>
      </c>
      <c r="F668" s="222" t="s">
        <v>462</v>
      </c>
      <c r="G668" s="223" t="s">
        <v>151</v>
      </c>
      <c r="H668" s="224">
        <v>327.75</v>
      </c>
      <c r="I668" s="225"/>
      <c r="J668" s="226">
        <f>ROUND(I668*H668,2)</f>
        <v>0</v>
      </c>
      <c r="K668" s="227"/>
      <c r="L668" s="45"/>
      <c r="M668" s="228" t="s">
        <v>1</v>
      </c>
      <c r="N668" s="229" t="s">
        <v>45</v>
      </c>
      <c r="O668" s="92"/>
      <c r="P668" s="230">
        <f>O668*H668</f>
        <v>0</v>
      </c>
      <c r="Q668" s="230">
        <v>0</v>
      </c>
      <c r="R668" s="230">
        <f>Q668*H668</f>
        <v>0</v>
      </c>
      <c r="S668" s="230">
        <v>0.0020999999999999999</v>
      </c>
      <c r="T668" s="231">
        <f>S668*H668</f>
        <v>0.68827499999999997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2" t="s">
        <v>355</v>
      </c>
      <c r="AT668" s="232" t="s">
        <v>148</v>
      </c>
      <c r="AU668" s="232" t="s">
        <v>89</v>
      </c>
      <c r="AY668" s="18" t="s">
        <v>146</v>
      </c>
      <c r="BE668" s="233">
        <f>IF(N668="základní",J668,0)</f>
        <v>0</v>
      </c>
      <c r="BF668" s="233">
        <f>IF(N668="snížená",J668,0)</f>
        <v>0</v>
      </c>
      <c r="BG668" s="233">
        <f>IF(N668="zákl. přenesená",J668,0)</f>
        <v>0</v>
      </c>
      <c r="BH668" s="233">
        <f>IF(N668="sníž. přenesená",J668,0)</f>
        <v>0</v>
      </c>
      <c r="BI668" s="233">
        <f>IF(N668="nulová",J668,0)</f>
        <v>0</v>
      </c>
      <c r="BJ668" s="18" t="s">
        <v>85</v>
      </c>
      <c r="BK668" s="233">
        <f>ROUND(I668*H668,2)</f>
        <v>0</v>
      </c>
      <c r="BL668" s="18" t="s">
        <v>355</v>
      </c>
      <c r="BM668" s="232" t="s">
        <v>463</v>
      </c>
    </row>
    <row r="669" s="13" customFormat="1">
      <c r="A669" s="13"/>
      <c r="B669" s="234"/>
      <c r="C669" s="235"/>
      <c r="D669" s="236" t="s">
        <v>153</v>
      </c>
      <c r="E669" s="237" t="s">
        <v>1</v>
      </c>
      <c r="F669" s="238" t="s">
        <v>154</v>
      </c>
      <c r="G669" s="235"/>
      <c r="H669" s="237" t="s">
        <v>1</v>
      </c>
      <c r="I669" s="239"/>
      <c r="J669" s="235"/>
      <c r="K669" s="235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153</v>
      </c>
      <c r="AU669" s="244" t="s">
        <v>89</v>
      </c>
      <c r="AV669" s="13" t="s">
        <v>85</v>
      </c>
      <c r="AW669" s="13" t="s">
        <v>34</v>
      </c>
      <c r="AX669" s="13" t="s">
        <v>80</v>
      </c>
      <c r="AY669" s="244" t="s">
        <v>146</v>
      </c>
    </row>
    <row r="670" s="14" customFormat="1">
      <c r="A670" s="14"/>
      <c r="B670" s="245"/>
      <c r="C670" s="246"/>
      <c r="D670" s="236" t="s">
        <v>153</v>
      </c>
      <c r="E670" s="247" t="s">
        <v>1</v>
      </c>
      <c r="F670" s="248" t="s">
        <v>174</v>
      </c>
      <c r="G670" s="246"/>
      <c r="H670" s="249">
        <v>14.449999999999999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153</v>
      </c>
      <c r="AU670" s="255" t="s">
        <v>89</v>
      </c>
      <c r="AV670" s="14" t="s">
        <v>89</v>
      </c>
      <c r="AW670" s="14" t="s">
        <v>34</v>
      </c>
      <c r="AX670" s="14" t="s">
        <v>80</v>
      </c>
      <c r="AY670" s="255" t="s">
        <v>146</v>
      </c>
    </row>
    <row r="671" s="14" customFormat="1">
      <c r="A671" s="14"/>
      <c r="B671" s="245"/>
      <c r="C671" s="246"/>
      <c r="D671" s="236" t="s">
        <v>153</v>
      </c>
      <c r="E671" s="247" t="s">
        <v>1</v>
      </c>
      <c r="F671" s="248" t="s">
        <v>175</v>
      </c>
      <c r="G671" s="246"/>
      <c r="H671" s="249">
        <v>51.049999999999997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153</v>
      </c>
      <c r="AU671" s="255" t="s">
        <v>89</v>
      </c>
      <c r="AV671" s="14" t="s">
        <v>89</v>
      </c>
      <c r="AW671" s="14" t="s">
        <v>34</v>
      </c>
      <c r="AX671" s="14" t="s">
        <v>80</v>
      </c>
      <c r="AY671" s="255" t="s">
        <v>146</v>
      </c>
    </row>
    <row r="672" s="14" customFormat="1">
      <c r="A672" s="14"/>
      <c r="B672" s="245"/>
      <c r="C672" s="246"/>
      <c r="D672" s="236" t="s">
        <v>153</v>
      </c>
      <c r="E672" s="247" t="s">
        <v>1</v>
      </c>
      <c r="F672" s="248" t="s">
        <v>176</v>
      </c>
      <c r="G672" s="246"/>
      <c r="H672" s="249">
        <v>1.97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153</v>
      </c>
      <c r="AU672" s="255" t="s">
        <v>89</v>
      </c>
      <c r="AV672" s="14" t="s">
        <v>89</v>
      </c>
      <c r="AW672" s="14" t="s">
        <v>34</v>
      </c>
      <c r="AX672" s="14" t="s">
        <v>80</v>
      </c>
      <c r="AY672" s="255" t="s">
        <v>146</v>
      </c>
    </row>
    <row r="673" s="14" customFormat="1">
      <c r="A673" s="14"/>
      <c r="B673" s="245"/>
      <c r="C673" s="246"/>
      <c r="D673" s="236" t="s">
        <v>153</v>
      </c>
      <c r="E673" s="247" t="s">
        <v>1</v>
      </c>
      <c r="F673" s="248" t="s">
        <v>177</v>
      </c>
      <c r="G673" s="246"/>
      <c r="H673" s="249">
        <v>3.0699999999999998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153</v>
      </c>
      <c r="AU673" s="255" t="s">
        <v>89</v>
      </c>
      <c r="AV673" s="14" t="s">
        <v>89</v>
      </c>
      <c r="AW673" s="14" t="s">
        <v>34</v>
      </c>
      <c r="AX673" s="14" t="s">
        <v>80</v>
      </c>
      <c r="AY673" s="255" t="s">
        <v>146</v>
      </c>
    </row>
    <row r="674" s="14" customFormat="1">
      <c r="A674" s="14"/>
      <c r="B674" s="245"/>
      <c r="C674" s="246"/>
      <c r="D674" s="236" t="s">
        <v>153</v>
      </c>
      <c r="E674" s="247" t="s">
        <v>1</v>
      </c>
      <c r="F674" s="248" t="s">
        <v>178</v>
      </c>
      <c r="G674" s="246"/>
      <c r="H674" s="249">
        <v>23.800000000000001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153</v>
      </c>
      <c r="AU674" s="255" t="s">
        <v>89</v>
      </c>
      <c r="AV674" s="14" t="s">
        <v>89</v>
      </c>
      <c r="AW674" s="14" t="s">
        <v>34</v>
      </c>
      <c r="AX674" s="14" t="s">
        <v>80</v>
      </c>
      <c r="AY674" s="255" t="s">
        <v>146</v>
      </c>
    </row>
    <row r="675" s="14" customFormat="1">
      <c r="A675" s="14"/>
      <c r="B675" s="245"/>
      <c r="C675" s="246"/>
      <c r="D675" s="236" t="s">
        <v>153</v>
      </c>
      <c r="E675" s="247" t="s">
        <v>1</v>
      </c>
      <c r="F675" s="248" t="s">
        <v>179</v>
      </c>
      <c r="G675" s="246"/>
      <c r="H675" s="249">
        <v>8.3499999999999996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153</v>
      </c>
      <c r="AU675" s="255" t="s">
        <v>89</v>
      </c>
      <c r="AV675" s="14" t="s">
        <v>89</v>
      </c>
      <c r="AW675" s="14" t="s">
        <v>34</v>
      </c>
      <c r="AX675" s="14" t="s">
        <v>80</v>
      </c>
      <c r="AY675" s="255" t="s">
        <v>146</v>
      </c>
    </row>
    <row r="676" s="14" customFormat="1">
      <c r="A676" s="14"/>
      <c r="B676" s="245"/>
      <c r="C676" s="246"/>
      <c r="D676" s="236" t="s">
        <v>153</v>
      </c>
      <c r="E676" s="247" t="s">
        <v>1</v>
      </c>
      <c r="F676" s="248" t="s">
        <v>180</v>
      </c>
      <c r="G676" s="246"/>
      <c r="H676" s="249">
        <v>61.57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153</v>
      </c>
      <c r="AU676" s="255" t="s">
        <v>89</v>
      </c>
      <c r="AV676" s="14" t="s">
        <v>89</v>
      </c>
      <c r="AW676" s="14" t="s">
        <v>34</v>
      </c>
      <c r="AX676" s="14" t="s">
        <v>80</v>
      </c>
      <c r="AY676" s="255" t="s">
        <v>146</v>
      </c>
    </row>
    <row r="677" s="14" customFormat="1">
      <c r="A677" s="14"/>
      <c r="B677" s="245"/>
      <c r="C677" s="246"/>
      <c r="D677" s="236" t="s">
        <v>153</v>
      </c>
      <c r="E677" s="247" t="s">
        <v>1</v>
      </c>
      <c r="F677" s="248" t="s">
        <v>181</v>
      </c>
      <c r="G677" s="246"/>
      <c r="H677" s="249">
        <v>4.9500000000000002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153</v>
      </c>
      <c r="AU677" s="255" t="s">
        <v>89</v>
      </c>
      <c r="AV677" s="14" t="s">
        <v>89</v>
      </c>
      <c r="AW677" s="14" t="s">
        <v>34</v>
      </c>
      <c r="AX677" s="14" t="s">
        <v>80</v>
      </c>
      <c r="AY677" s="255" t="s">
        <v>146</v>
      </c>
    </row>
    <row r="678" s="14" customFormat="1">
      <c r="A678" s="14"/>
      <c r="B678" s="245"/>
      <c r="C678" s="246"/>
      <c r="D678" s="236" t="s">
        <v>153</v>
      </c>
      <c r="E678" s="247" t="s">
        <v>1</v>
      </c>
      <c r="F678" s="248" t="s">
        <v>182</v>
      </c>
      <c r="G678" s="246"/>
      <c r="H678" s="249">
        <v>4.0300000000000002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153</v>
      </c>
      <c r="AU678" s="255" t="s">
        <v>89</v>
      </c>
      <c r="AV678" s="14" t="s">
        <v>89</v>
      </c>
      <c r="AW678" s="14" t="s">
        <v>34</v>
      </c>
      <c r="AX678" s="14" t="s">
        <v>80</v>
      </c>
      <c r="AY678" s="255" t="s">
        <v>146</v>
      </c>
    </row>
    <row r="679" s="14" customFormat="1">
      <c r="A679" s="14"/>
      <c r="B679" s="245"/>
      <c r="C679" s="246"/>
      <c r="D679" s="236" t="s">
        <v>153</v>
      </c>
      <c r="E679" s="247" t="s">
        <v>1</v>
      </c>
      <c r="F679" s="248" t="s">
        <v>183</v>
      </c>
      <c r="G679" s="246"/>
      <c r="H679" s="249">
        <v>6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153</v>
      </c>
      <c r="AU679" s="255" t="s">
        <v>89</v>
      </c>
      <c r="AV679" s="14" t="s">
        <v>89</v>
      </c>
      <c r="AW679" s="14" t="s">
        <v>34</v>
      </c>
      <c r="AX679" s="14" t="s">
        <v>80</v>
      </c>
      <c r="AY679" s="255" t="s">
        <v>146</v>
      </c>
    </row>
    <row r="680" s="14" customFormat="1">
      <c r="A680" s="14"/>
      <c r="B680" s="245"/>
      <c r="C680" s="246"/>
      <c r="D680" s="236" t="s">
        <v>153</v>
      </c>
      <c r="E680" s="247" t="s">
        <v>1</v>
      </c>
      <c r="F680" s="248" t="s">
        <v>184</v>
      </c>
      <c r="G680" s="246"/>
      <c r="H680" s="249">
        <v>2.3799999999999999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153</v>
      </c>
      <c r="AU680" s="255" t="s">
        <v>89</v>
      </c>
      <c r="AV680" s="14" t="s">
        <v>89</v>
      </c>
      <c r="AW680" s="14" t="s">
        <v>34</v>
      </c>
      <c r="AX680" s="14" t="s">
        <v>80</v>
      </c>
      <c r="AY680" s="255" t="s">
        <v>146</v>
      </c>
    </row>
    <row r="681" s="14" customFormat="1">
      <c r="A681" s="14"/>
      <c r="B681" s="245"/>
      <c r="C681" s="246"/>
      <c r="D681" s="236" t="s">
        <v>153</v>
      </c>
      <c r="E681" s="247" t="s">
        <v>1</v>
      </c>
      <c r="F681" s="248" t="s">
        <v>185</v>
      </c>
      <c r="G681" s="246"/>
      <c r="H681" s="249">
        <v>3.5800000000000001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153</v>
      </c>
      <c r="AU681" s="255" t="s">
        <v>89</v>
      </c>
      <c r="AV681" s="14" t="s">
        <v>89</v>
      </c>
      <c r="AW681" s="14" t="s">
        <v>34</v>
      </c>
      <c r="AX681" s="14" t="s">
        <v>80</v>
      </c>
      <c r="AY681" s="255" t="s">
        <v>146</v>
      </c>
    </row>
    <row r="682" s="14" customFormat="1">
      <c r="A682" s="14"/>
      <c r="B682" s="245"/>
      <c r="C682" s="246"/>
      <c r="D682" s="236" t="s">
        <v>153</v>
      </c>
      <c r="E682" s="247" t="s">
        <v>1</v>
      </c>
      <c r="F682" s="248" t="s">
        <v>186</v>
      </c>
      <c r="G682" s="246"/>
      <c r="H682" s="249">
        <v>3.8399999999999999</v>
      </c>
      <c r="I682" s="250"/>
      <c r="J682" s="246"/>
      <c r="K682" s="246"/>
      <c r="L682" s="251"/>
      <c r="M682" s="252"/>
      <c r="N682" s="253"/>
      <c r="O682" s="253"/>
      <c r="P682" s="253"/>
      <c r="Q682" s="253"/>
      <c r="R682" s="253"/>
      <c r="S682" s="253"/>
      <c r="T682" s="25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5" t="s">
        <v>153</v>
      </c>
      <c r="AU682" s="255" t="s">
        <v>89</v>
      </c>
      <c r="AV682" s="14" t="s">
        <v>89</v>
      </c>
      <c r="AW682" s="14" t="s">
        <v>34</v>
      </c>
      <c r="AX682" s="14" t="s">
        <v>80</v>
      </c>
      <c r="AY682" s="255" t="s">
        <v>146</v>
      </c>
    </row>
    <row r="683" s="14" customFormat="1">
      <c r="A683" s="14"/>
      <c r="B683" s="245"/>
      <c r="C683" s="246"/>
      <c r="D683" s="236" t="s">
        <v>153</v>
      </c>
      <c r="E683" s="247" t="s">
        <v>1</v>
      </c>
      <c r="F683" s="248" t="s">
        <v>187</v>
      </c>
      <c r="G683" s="246"/>
      <c r="H683" s="249">
        <v>3.23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153</v>
      </c>
      <c r="AU683" s="255" t="s">
        <v>89</v>
      </c>
      <c r="AV683" s="14" t="s">
        <v>89</v>
      </c>
      <c r="AW683" s="14" t="s">
        <v>34</v>
      </c>
      <c r="AX683" s="14" t="s">
        <v>80</v>
      </c>
      <c r="AY683" s="255" t="s">
        <v>146</v>
      </c>
    </row>
    <row r="684" s="14" customFormat="1">
      <c r="A684" s="14"/>
      <c r="B684" s="245"/>
      <c r="C684" s="246"/>
      <c r="D684" s="236" t="s">
        <v>153</v>
      </c>
      <c r="E684" s="247" t="s">
        <v>1</v>
      </c>
      <c r="F684" s="248" t="s">
        <v>188</v>
      </c>
      <c r="G684" s="246"/>
      <c r="H684" s="249">
        <v>2.3700000000000001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153</v>
      </c>
      <c r="AU684" s="255" t="s">
        <v>89</v>
      </c>
      <c r="AV684" s="14" t="s">
        <v>89</v>
      </c>
      <c r="AW684" s="14" t="s">
        <v>34</v>
      </c>
      <c r="AX684" s="14" t="s">
        <v>80</v>
      </c>
      <c r="AY684" s="255" t="s">
        <v>146</v>
      </c>
    </row>
    <row r="685" s="14" customFormat="1">
      <c r="A685" s="14"/>
      <c r="B685" s="245"/>
      <c r="C685" s="246"/>
      <c r="D685" s="236" t="s">
        <v>153</v>
      </c>
      <c r="E685" s="247" t="s">
        <v>1</v>
      </c>
      <c r="F685" s="248" t="s">
        <v>189</v>
      </c>
      <c r="G685" s="246"/>
      <c r="H685" s="249">
        <v>2.9300000000000002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153</v>
      </c>
      <c r="AU685" s="255" t="s">
        <v>89</v>
      </c>
      <c r="AV685" s="14" t="s">
        <v>89</v>
      </c>
      <c r="AW685" s="14" t="s">
        <v>34</v>
      </c>
      <c r="AX685" s="14" t="s">
        <v>80</v>
      </c>
      <c r="AY685" s="255" t="s">
        <v>146</v>
      </c>
    </row>
    <row r="686" s="14" customFormat="1">
      <c r="A686" s="14"/>
      <c r="B686" s="245"/>
      <c r="C686" s="246"/>
      <c r="D686" s="236" t="s">
        <v>153</v>
      </c>
      <c r="E686" s="247" t="s">
        <v>1</v>
      </c>
      <c r="F686" s="248" t="s">
        <v>190</v>
      </c>
      <c r="G686" s="246"/>
      <c r="H686" s="249">
        <v>3.3100000000000001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153</v>
      </c>
      <c r="AU686" s="255" t="s">
        <v>89</v>
      </c>
      <c r="AV686" s="14" t="s">
        <v>89</v>
      </c>
      <c r="AW686" s="14" t="s">
        <v>34</v>
      </c>
      <c r="AX686" s="14" t="s">
        <v>80</v>
      </c>
      <c r="AY686" s="255" t="s">
        <v>146</v>
      </c>
    </row>
    <row r="687" s="16" customFormat="1">
      <c r="A687" s="16"/>
      <c r="B687" s="267"/>
      <c r="C687" s="268"/>
      <c r="D687" s="236" t="s">
        <v>153</v>
      </c>
      <c r="E687" s="269" t="s">
        <v>1</v>
      </c>
      <c r="F687" s="270" t="s">
        <v>163</v>
      </c>
      <c r="G687" s="268"/>
      <c r="H687" s="271">
        <v>200.88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77" t="s">
        <v>153</v>
      </c>
      <c r="AU687" s="277" t="s">
        <v>89</v>
      </c>
      <c r="AV687" s="16" t="s">
        <v>92</v>
      </c>
      <c r="AW687" s="16" t="s">
        <v>34</v>
      </c>
      <c r="AX687" s="16" t="s">
        <v>80</v>
      </c>
      <c r="AY687" s="277" t="s">
        <v>146</v>
      </c>
    </row>
    <row r="688" s="13" customFormat="1">
      <c r="A688" s="13"/>
      <c r="B688" s="234"/>
      <c r="C688" s="235"/>
      <c r="D688" s="236" t="s">
        <v>153</v>
      </c>
      <c r="E688" s="237" t="s">
        <v>1</v>
      </c>
      <c r="F688" s="238" t="s">
        <v>191</v>
      </c>
      <c r="G688" s="235"/>
      <c r="H688" s="237" t="s">
        <v>1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153</v>
      </c>
      <c r="AU688" s="244" t="s">
        <v>89</v>
      </c>
      <c r="AV688" s="13" t="s">
        <v>85</v>
      </c>
      <c r="AW688" s="13" t="s">
        <v>34</v>
      </c>
      <c r="AX688" s="13" t="s">
        <v>80</v>
      </c>
      <c r="AY688" s="244" t="s">
        <v>146</v>
      </c>
    </row>
    <row r="689" s="14" customFormat="1">
      <c r="A689" s="14"/>
      <c r="B689" s="245"/>
      <c r="C689" s="246"/>
      <c r="D689" s="236" t="s">
        <v>153</v>
      </c>
      <c r="E689" s="247" t="s">
        <v>1</v>
      </c>
      <c r="F689" s="248" t="s">
        <v>192</v>
      </c>
      <c r="G689" s="246"/>
      <c r="H689" s="249">
        <v>12.6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153</v>
      </c>
      <c r="AU689" s="255" t="s">
        <v>89</v>
      </c>
      <c r="AV689" s="14" t="s">
        <v>89</v>
      </c>
      <c r="AW689" s="14" t="s">
        <v>34</v>
      </c>
      <c r="AX689" s="14" t="s">
        <v>80</v>
      </c>
      <c r="AY689" s="255" t="s">
        <v>146</v>
      </c>
    </row>
    <row r="690" s="14" customFormat="1">
      <c r="A690" s="14"/>
      <c r="B690" s="245"/>
      <c r="C690" s="246"/>
      <c r="D690" s="236" t="s">
        <v>153</v>
      </c>
      <c r="E690" s="247" t="s">
        <v>1</v>
      </c>
      <c r="F690" s="248" t="s">
        <v>193</v>
      </c>
      <c r="G690" s="246"/>
      <c r="H690" s="249">
        <v>1.79</v>
      </c>
      <c r="I690" s="250"/>
      <c r="J690" s="246"/>
      <c r="K690" s="246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153</v>
      </c>
      <c r="AU690" s="255" t="s">
        <v>89</v>
      </c>
      <c r="AV690" s="14" t="s">
        <v>89</v>
      </c>
      <c r="AW690" s="14" t="s">
        <v>34</v>
      </c>
      <c r="AX690" s="14" t="s">
        <v>80</v>
      </c>
      <c r="AY690" s="255" t="s">
        <v>146</v>
      </c>
    </row>
    <row r="691" s="16" customFormat="1">
      <c r="A691" s="16"/>
      <c r="B691" s="267"/>
      <c r="C691" s="268"/>
      <c r="D691" s="236" t="s">
        <v>153</v>
      </c>
      <c r="E691" s="269" t="s">
        <v>1</v>
      </c>
      <c r="F691" s="270" t="s">
        <v>163</v>
      </c>
      <c r="G691" s="268"/>
      <c r="H691" s="271">
        <v>14.390000000000001</v>
      </c>
      <c r="I691" s="272"/>
      <c r="J691" s="268"/>
      <c r="K691" s="268"/>
      <c r="L691" s="273"/>
      <c r="M691" s="274"/>
      <c r="N691" s="275"/>
      <c r="O691" s="275"/>
      <c r="P691" s="275"/>
      <c r="Q691" s="275"/>
      <c r="R691" s="275"/>
      <c r="S691" s="275"/>
      <c r="T691" s="27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77" t="s">
        <v>153</v>
      </c>
      <c r="AU691" s="277" t="s">
        <v>89</v>
      </c>
      <c r="AV691" s="16" t="s">
        <v>92</v>
      </c>
      <c r="AW691" s="16" t="s">
        <v>34</v>
      </c>
      <c r="AX691" s="16" t="s">
        <v>80</v>
      </c>
      <c r="AY691" s="277" t="s">
        <v>146</v>
      </c>
    </row>
    <row r="692" s="13" customFormat="1">
      <c r="A692" s="13"/>
      <c r="B692" s="234"/>
      <c r="C692" s="235"/>
      <c r="D692" s="236" t="s">
        <v>153</v>
      </c>
      <c r="E692" s="237" t="s">
        <v>1</v>
      </c>
      <c r="F692" s="238" t="s">
        <v>194</v>
      </c>
      <c r="G692" s="235"/>
      <c r="H692" s="237" t="s">
        <v>1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153</v>
      </c>
      <c r="AU692" s="244" t="s">
        <v>89</v>
      </c>
      <c r="AV692" s="13" t="s">
        <v>85</v>
      </c>
      <c r="AW692" s="13" t="s">
        <v>34</v>
      </c>
      <c r="AX692" s="13" t="s">
        <v>80</v>
      </c>
      <c r="AY692" s="244" t="s">
        <v>146</v>
      </c>
    </row>
    <row r="693" s="14" customFormat="1">
      <c r="A693" s="14"/>
      <c r="B693" s="245"/>
      <c r="C693" s="246"/>
      <c r="D693" s="236" t="s">
        <v>153</v>
      </c>
      <c r="E693" s="247" t="s">
        <v>1</v>
      </c>
      <c r="F693" s="248" t="s">
        <v>195</v>
      </c>
      <c r="G693" s="246"/>
      <c r="H693" s="249">
        <v>30.059999999999999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153</v>
      </c>
      <c r="AU693" s="255" t="s">
        <v>89</v>
      </c>
      <c r="AV693" s="14" t="s">
        <v>89</v>
      </c>
      <c r="AW693" s="14" t="s">
        <v>34</v>
      </c>
      <c r="AX693" s="14" t="s">
        <v>80</v>
      </c>
      <c r="AY693" s="255" t="s">
        <v>146</v>
      </c>
    </row>
    <row r="694" s="14" customFormat="1">
      <c r="A694" s="14"/>
      <c r="B694" s="245"/>
      <c r="C694" s="246"/>
      <c r="D694" s="236" t="s">
        <v>153</v>
      </c>
      <c r="E694" s="247" t="s">
        <v>1</v>
      </c>
      <c r="F694" s="248" t="s">
        <v>196</v>
      </c>
      <c r="G694" s="246"/>
      <c r="H694" s="249">
        <v>7.5800000000000001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153</v>
      </c>
      <c r="AU694" s="255" t="s">
        <v>89</v>
      </c>
      <c r="AV694" s="14" t="s">
        <v>89</v>
      </c>
      <c r="AW694" s="14" t="s">
        <v>34</v>
      </c>
      <c r="AX694" s="14" t="s">
        <v>80</v>
      </c>
      <c r="AY694" s="255" t="s">
        <v>146</v>
      </c>
    </row>
    <row r="695" s="16" customFormat="1">
      <c r="A695" s="16"/>
      <c r="B695" s="267"/>
      <c r="C695" s="268"/>
      <c r="D695" s="236" t="s">
        <v>153</v>
      </c>
      <c r="E695" s="269" t="s">
        <v>1</v>
      </c>
      <c r="F695" s="270" t="s">
        <v>163</v>
      </c>
      <c r="G695" s="268"/>
      <c r="H695" s="271">
        <v>37.640000000000001</v>
      </c>
      <c r="I695" s="272"/>
      <c r="J695" s="268"/>
      <c r="K695" s="268"/>
      <c r="L695" s="273"/>
      <c r="M695" s="274"/>
      <c r="N695" s="275"/>
      <c r="O695" s="275"/>
      <c r="P695" s="275"/>
      <c r="Q695" s="275"/>
      <c r="R695" s="275"/>
      <c r="S695" s="275"/>
      <c r="T695" s="27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77" t="s">
        <v>153</v>
      </c>
      <c r="AU695" s="277" t="s">
        <v>89</v>
      </c>
      <c r="AV695" s="16" t="s">
        <v>92</v>
      </c>
      <c r="AW695" s="16" t="s">
        <v>34</v>
      </c>
      <c r="AX695" s="16" t="s">
        <v>80</v>
      </c>
      <c r="AY695" s="277" t="s">
        <v>146</v>
      </c>
    </row>
    <row r="696" s="13" customFormat="1">
      <c r="A696" s="13"/>
      <c r="B696" s="234"/>
      <c r="C696" s="235"/>
      <c r="D696" s="236" t="s">
        <v>153</v>
      </c>
      <c r="E696" s="237" t="s">
        <v>1</v>
      </c>
      <c r="F696" s="238" t="s">
        <v>197</v>
      </c>
      <c r="G696" s="235"/>
      <c r="H696" s="237" t="s">
        <v>1</v>
      </c>
      <c r="I696" s="239"/>
      <c r="J696" s="235"/>
      <c r="K696" s="235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153</v>
      </c>
      <c r="AU696" s="244" t="s">
        <v>89</v>
      </c>
      <c r="AV696" s="13" t="s">
        <v>85</v>
      </c>
      <c r="AW696" s="13" t="s">
        <v>34</v>
      </c>
      <c r="AX696" s="13" t="s">
        <v>80</v>
      </c>
      <c r="AY696" s="244" t="s">
        <v>146</v>
      </c>
    </row>
    <row r="697" s="14" customFormat="1">
      <c r="A697" s="14"/>
      <c r="B697" s="245"/>
      <c r="C697" s="246"/>
      <c r="D697" s="236" t="s">
        <v>153</v>
      </c>
      <c r="E697" s="247" t="s">
        <v>1</v>
      </c>
      <c r="F697" s="248" t="s">
        <v>198</v>
      </c>
      <c r="G697" s="246"/>
      <c r="H697" s="249">
        <v>38.829999999999998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153</v>
      </c>
      <c r="AU697" s="255" t="s">
        <v>89</v>
      </c>
      <c r="AV697" s="14" t="s">
        <v>89</v>
      </c>
      <c r="AW697" s="14" t="s">
        <v>34</v>
      </c>
      <c r="AX697" s="14" t="s">
        <v>80</v>
      </c>
      <c r="AY697" s="255" t="s">
        <v>146</v>
      </c>
    </row>
    <row r="698" s="16" customFormat="1">
      <c r="A698" s="16"/>
      <c r="B698" s="267"/>
      <c r="C698" s="268"/>
      <c r="D698" s="236" t="s">
        <v>153</v>
      </c>
      <c r="E698" s="269" t="s">
        <v>1</v>
      </c>
      <c r="F698" s="270" t="s">
        <v>163</v>
      </c>
      <c r="G698" s="268"/>
      <c r="H698" s="271">
        <v>38.829999999999998</v>
      </c>
      <c r="I698" s="272"/>
      <c r="J698" s="268"/>
      <c r="K698" s="268"/>
      <c r="L698" s="273"/>
      <c r="M698" s="274"/>
      <c r="N698" s="275"/>
      <c r="O698" s="275"/>
      <c r="P698" s="275"/>
      <c r="Q698" s="275"/>
      <c r="R698" s="275"/>
      <c r="S698" s="275"/>
      <c r="T698" s="27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7" t="s">
        <v>153</v>
      </c>
      <c r="AU698" s="277" t="s">
        <v>89</v>
      </c>
      <c r="AV698" s="16" t="s">
        <v>92</v>
      </c>
      <c r="AW698" s="16" t="s">
        <v>34</v>
      </c>
      <c r="AX698" s="16" t="s">
        <v>80</v>
      </c>
      <c r="AY698" s="277" t="s">
        <v>146</v>
      </c>
    </row>
    <row r="699" s="13" customFormat="1">
      <c r="A699" s="13"/>
      <c r="B699" s="234"/>
      <c r="C699" s="235"/>
      <c r="D699" s="236" t="s">
        <v>153</v>
      </c>
      <c r="E699" s="237" t="s">
        <v>1</v>
      </c>
      <c r="F699" s="238" t="s">
        <v>156</v>
      </c>
      <c r="G699" s="235"/>
      <c r="H699" s="237" t="s">
        <v>1</v>
      </c>
      <c r="I699" s="239"/>
      <c r="J699" s="235"/>
      <c r="K699" s="235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153</v>
      </c>
      <c r="AU699" s="244" t="s">
        <v>89</v>
      </c>
      <c r="AV699" s="13" t="s">
        <v>85</v>
      </c>
      <c r="AW699" s="13" t="s">
        <v>34</v>
      </c>
      <c r="AX699" s="13" t="s">
        <v>80</v>
      </c>
      <c r="AY699" s="244" t="s">
        <v>146</v>
      </c>
    </row>
    <row r="700" s="14" customFormat="1">
      <c r="A700" s="14"/>
      <c r="B700" s="245"/>
      <c r="C700" s="246"/>
      <c r="D700" s="236" t="s">
        <v>153</v>
      </c>
      <c r="E700" s="247" t="s">
        <v>1</v>
      </c>
      <c r="F700" s="248" t="s">
        <v>199</v>
      </c>
      <c r="G700" s="246"/>
      <c r="H700" s="249">
        <v>20.390000000000001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153</v>
      </c>
      <c r="AU700" s="255" t="s">
        <v>89</v>
      </c>
      <c r="AV700" s="14" t="s">
        <v>89</v>
      </c>
      <c r="AW700" s="14" t="s">
        <v>34</v>
      </c>
      <c r="AX700" s="14" t="s">
        <v>80</v>
      </c>
      <c r="AY700" s="255" t="s">
        <v>146</v>
      </c>
    </row>
    <row r="701" s="16" customFormat="1">
      <c r="A701" s="16"/>
      <c r="B701" s="267"/>
      <c r="C701" s="268"/>
      <c r="D701" s="236" t="s">
        <v>153</v>
      </c>
      <c r="E701" s="269" t="s">
        <v>1</v>
      </c>
      <c r="F701" s="270" t="s">
        <v>163</v>
      </c>
      <c r="G701" s="268"/>
      <c r="H701" s="271">
        <v>20.390000000000001</v>
      </c>
      <c r="I701" s="272"/>
      <c r="J701" s="268"/>
      <c r="K701" s="268"/>
      <c r="L701" s="273"/>
      <c r="M701" s="274"/>
      <c r="N701" s="275"/>
      <c r="O701" s="275"/>
      <c r="P701" s="275"/>
      <c r="Q701" s="275"/>
      <c r="R701" s="275"/>
      <c r="S701" s="275"/>
      <c r="T701" s="27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T701" s="277" t="s">
        <v>153</v>
      </c>
      <c r="AU701" s="277" t="s">
        <v>89</v>
      </c>
      <c r="AV701" s="16" t="s">
        <v>92</v>
      </c>
      <c r="AW701" s="16" t="s">
        <v>34</v>
      </c>
      <c r="AX701" s="16" t="s">
        <v>80</v>
      </c>
      <c r="AY701" s="277" t="s">
        <v>146</v>
      </c>
    </row>
    <row r="702" s="13" customFormat="1">
      <c r="A702" s="13"/>
      <c r="B702" s="234"/>
      <c r="C702" s="235"/>
      <c r="D702" s="236" t="s">
        <v>153</v>
      </c>
      <c r="E702" s="237" t="s">
        <v>1</v>
      </c>
      <c r="F702" s="238" t="s">
        <v>200</v>
      </c>
      <c r="G702" s="235"/>
      <c r="H702" s="237" t="s">
        <v>1</v>
      </c>
      <c r="I702" s="239"/>
      <c r="J702" s="235"/>
      <c r="K702" s="235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153</v>
      </c>
      <c r="AU702" s="244" t="s">
        <v>89</v>
      </c>
      <c r="AV702" s="13" t="s">
        <v>85</v>
      </c>
      <c r="AW702" s="13" t="s">
        <v>34</v>
      </c>
      <c r="AX702" s="13" t="s">
        <v>80</v>
      </c>
      <c r="AY702" s="244" t="s">
        <v>146</v>
      </c>
    </row>
    <row r="703" s="14" customFormat="1">
      <c r="A703" s="14"/>
      <c r="B703" s="245"/>
      <c r="C703" s="246"/>
      <c r="D703" s="236" t="s">
        <v>153</v>
      </c>
      <c r="E703" s="247" t="s">
        <v>1</v>
      </c>
      <c r="F703" s="248" t="s">
        <v>201</v>
      </c>
      <c r="G703" s="246"/>
      <c r="H703" s="249">
        <v>2.3799999999999999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153</v>
      </c>
      <c r="AU703" s="255" t="s">
        <v>89</v>
      </c>
      <c r="AV703" s="14" t="s">
        <v>89</v>
      </c>
      <c r="AW703" s="14" t="s">
        <v>34</v>
      </c>
      <c r="AX703" s="14" t="s">
        <v>80</v>
      </c>
      <c r="AY703" s="255" t="s">
        <v>146</v>
      </c>
    </row>
    <row r="704" s="14" customFormat="1">
      <c r="A704" s="14"/>
      <c r="B704" s="245"/>
      <c r="C704" s="246"/>
      <c r="D704" s="236" t="s">
        <v>153</v>
      </c>
      <c r="E704" s="247" t="s">
        <v>1</v>
      </c>
      <c r="F704" s="248" t="s">
        <v>202</v>
      </c>
      <c r="G704" s="246"/>
      <c r="H704" s="249">
        <v>1.8500000000000001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153</v>
      </c>
      <c r="AU704" s="255" t="s">
        <v>89</v>
      </c>
      <c r="AV704" s="14" t="s">
        <v>89</v>
      </c>
      <c r="AW704" s="14" t="s">
        <v>34</v>
      </c>
      <c r="AX704" s="14" t="s">
        <v>80</v>
      </c>
      <c r="AY704" s="255" t="s">
        <v>146</v>
      </c>
    </row>
    <row r="705" s="14" customFormat="1">
      <c r="A705" s="14"/>
      <c r="B705" s="245"/>
      <c r="C705" s="246"/>
      <c r="D705" s="236" t="s">
        <v>153</v>
      </c>
      <c r="E705" s="247" t="s">
        <v>1</v>
      </c>
      <c r="F705" s="248" t="s">
        <v>203</v>
      </c>
      <c r="G705" s="246"/>
      <c r="H705" s="249">
        <v>11.390000000000001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153</v>
      </c>
      <c r="AU705" s="255" t="s">
        <v>89</v>
      </c>
      <c r="AV705" s="14" t="s">
        <v>89</v>
      </c>
      <c r="AW705" s="14" t="s">
        <v>34</v>
      </c>
      <c r="AX705" s="14" t="s">
        <v>80</v>
      </c>
      <c r="AY705" s="255" t="s">
        <v>146</v>
      </c>
    </row>
    <row r="706" s="16" customFormat="1">
      <c r="A706" s="16"/>
      <c r="B706" s="267"/>
      <c r="C706" s="268"/>
      <c r="D706" s="236" t="s">
        <v>153</v>
      </c>
      <c r="E706" s="269" t="s">
        <v>1</v>
      </c>
      <c r="F706" s="270" t="s">
        <v>163</v>
      </c>
      <c r="G706" s="268"/>
      <c r="H706" s="271">
        <v>15.620000000000001</v>
      </c>
      <c r="I706" s="272"/>
      <c r="J706" s="268"/>
      <c r="K706" s="268"/>
      <c r="L706" s="273"/>
      <c r="M706" s="274"/>
      <c r="N706" s="275"/>
      <c r="O706" s="275"/>
      <c r="P706" s="275"/>
      <c r="Q706" s="275"/>
      <c r="R706" s="275"/>
      <c r="S706" s="275"/>
      <c r="T706" s="27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T706" s="277" t="s">
        <v>153</v>
      </c>
      <c r="AU706" s="277" t="s">
        <v>89</v>
      </c>
      <c r="AV706" s="16" t="s">
        <v>92</v>
      </c>
      <c r="AW706" s="16" t="s">
        <v>34</v>
      </c>
      <c r="AX706" s="16" t="s">
        <v>80</v>
      </c>
      <c r="AY706" s="277" t="s">
        <v>146</v>
      </c>
    </row>
    <row r="707" s="15" customFormat="1">
      <c r="A707" s="15"/>
      <c r="B707" s="256"/>
      <c r="C707" s="257"/>
      <c r="D707" s="236" t="s">
        <v>153</v>
      </c>
      <c r="E707" s="258" t="s">
        <v>1</v>
      </c>
      <c r="F707" s="259" t="s">
        <v>158</v>
      </c>
      <c r="G707" s="257"/>
      <c r="H707" s="260">
        <v>327.75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153</v>
      </c>
      <c r="AU707" s="266" t="s">
        <v>89</v>
      </c>
      <c r="AV707" s="15" t="s">
        <v>95</v>
      </c>
      <c r="AW707" s="15" t="s">
        <v>34</v>
      </c>
      <c r="AX707" s="15" t="s">
        <v>85</v>
      </c>
      <c r="AY707" s="266" t="s">
        <v>146</v>
      </c>
    </row>
    <row r="708" s="2" customFormat="1" ht="33" customHeight="1">
      <c r="A708" s="39"/>
      <c r="B708" s="40"/>
      <c r="C708" s="220" t="s">
        <v>464</v>
      </c>
      <c r="D708" s="220" t="s">
        <v>148</v>
      </c>
      <c r="E708" s="221" t="s">
        <v>465</v>
      </c>
      <c r="F708" s="222" t="s">
        <v>466</v>
      </c>
      <c r="G708" s="223" t="s">
        <v>467</v>
      </c>
      <c r="H708" s="289"/>
      <c r="I708" s="225"/>
      <c r="J708" s="226">
        <f>ROUND(I708*H708,2)</f>
        <v>0</v>
      </c>
      <c r="K708" s="227"/>
      <c r="L708" s="45"/>
      <c r="M708" s="228" t="s">
        <v>1</v>
      </c>
      <c r="N708" s="229" t="s">
        <v>45</v>
      </c>
      <c r="O708" s="92"/>
      <c r="P708" s="230">
        <f>O708*H708</f>
        <v>0</v>
      </c>
      <c r="Q708" s="230">
        <v>0</v>
      </c>
      <c r="R708" s="230">
        <f>Q708*H708</f>
        <v>0</v>
      </c>
      <c r="S708" s="230">
        <v>0</v>
      </c>
      <c r="T708" s="231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2" t="s">
        <v>355</v>
      </c>
      <c r="AT708" s="232" t="s">
        <v>148</v>
      </c>
      <c r="AU708" s="232" t="s">
        <v>89</v>
      </c>
      <c r="AY708" s="18" t="s">
        <v>146</v>
      </c>
      <c r="BE708" s="233">
        <f>IF(N708="základní",J708,0)</f>
        <v>0</v>
      </c>
      <c r="BF708" s="233">
        <f>IF(N708="snížená",J708,0)</f>
        <v>0</v>
      </c>
      <c r="BG708" s="233">
        <f>IF(N708="zákl. přenesená",J708,0)</f>
        <v>0</v>
      </c>
      <c r="BH708" s="233">
        <f>IF(N708="sníž. přenesená",J708,0)</f>
        <v>0</v>
      </c>
      <c r="BI708" s="233">
        <f>IF(N708="nulová",J708,0)</f>
        <v>0</v>
      </c>
      <c r="BJ708" s="18" t="s">
        <v>85</v>
      </c>
      <c r="BK708" s="233">
        <f>ROUND(I708*H708,2)</f>
        <v>0</v>
      </c>
      <c r="BL708" s="18" t="s">
        <v>355</v>
      </c>
      <c r="BM708" s="232" t="s">
        <v>468</v>
      </c>
    </row>
    <row r="709" s="12" customFormat="1" ht="22.8" customHeight="1">
      <c r="A709" s="12"/>
      <c r="B709" s="204"/>
      <c r="C709" s="205"/>
      <c r="D709" s="206" t="s">
        <v>79</v>
      </c>
      <c r="E709" s="218" t="s">
        <v>469</v>
      </c>
      <c r="F709" s="218" t="s">
        <v>470</v>
      </c>
      <c r="G709" s="205"/>
      <c r="H709" s="205"/>
      <c r="I709" s="208"/>
      <c r="J709" s="219">
        <f>BK709</f>
        <v>0</v>
      </c>
      <c r="K709" s="205"/>
      <c r="L709" s="210"/>
      <c r="M709" s="211"/>
      <c r="N709" s="212"/>
      <c r="O709" s="212"/>
      <c r="P709" s="213">
        <f>SUM(P710:P793)</f>
        <v>0</v>
      </c>
      <c r="Q709" s="212"/>
      <c r="R709" s="213">
        <f>SUM(R710:R793)</f>
        <v>0.87680000000000002</v>
      </c>
      <c r="S709" s="212"/>
      <c r="T709" s="214">
        <f>SUM(T710:T793)</f>
        <v>0.59200000000000008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5" t="s">
        <v>89</v>
      </c>
      <c r="AT709" s="216" t="s">
        <v>79</v>
      </c>
      <c r="AU709" s="216" t="s">
        <v>85</v>
      </c>
      <c r="AY709" s="215" t="s">
        <v>146</v>
      </c>
      <c r="BK709" s="217">
        <f>SUM(BK710:BK793)</f>
        <v>0</v>
      </c>
    </row>
    <row r="710" s="2" customFormat="1" ht="24.15" customHeight="1">
      <c r="A710" s="39"/>
      <c r="B710" s="40"/>
      <c r="C710" s="220" t="s">
        <v>471</v>
      </c>
      <c r="D710" s="220" t="s">
        <v>148</v>
      </c>
      <c r="E710" s="221" t="s">
        <v>472</v>
      </c>
      <c r="F710" s="222" t="s">
        <v>473</v>
      </c>
      <c r="G710" s="223" t="s">
        <v>308</v>
      </c>
      <c r="H710" s="224">
        <v>18</v>
      </c>
      <c r="I710" s="225"/>
      <c r="J710" s="226">
        <f>ROUND(I710*H710,2)</f>
        <v>0</v>
      </c>
      <c r="K710" s="227"/>
      <c r="L710" s="45"/>
      <c r="M710" s="228" t="s">
        <v>1</v>
      </c>
      <c r="N710" s="229" t="s">
        <v>45</v>
      </c>
      <c r="O710" s="92"/>
      <c r="P710" s="230">
        <f>O710*H710</f>
        <v>0</v>
      </c>
      <c r="Q710" s="230">
        <v>0</v>
      </c>
      <c r="R710" s="230">
        <f>Q710*H710</f>
        <v>0</v>
      </c>
      <c r="S710" s="230">
        <v>0</v>
      </c>
      <c r="T710" s="231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2" t="s">
        <v>355</v>
      </c>
      <c r="AT710" s="232" t="s">
        <v>148</v>
      </c>
      <c r="AU710" s="232" t="s">
        <v>89</v>
      </c>
      <c r="AY710" s="18" t="s">
        <v>146</v>
      </c>
      <c r="BE710" s="233">
        <f>IF(N710="základní",J710,0)</f>
        <v>0</v>
      </c>
      <c r="BF710" s="233">
        <f>IF(N710="snížená",J710,0)</f>
        <v>0</v>
      </c>
      <c r="BG710" s="233">
        <f>IF(N710="zákl. přenesená",J710,0)</f>
        <v>0</v>
      </c>
      <c r="BH710" s="233">
        <f>IF(N710="sníž. přenesená",J710,0)</f>
        <v>0</v>
      </c>
      <c r="BI710" s="233">
        <f>IF(N710="nulová",J710,0)</f>
        <v>0</v>
      </c>
      <c r="BJ710" s="18" t="s">
        <v>85</v>
      </c>
      <c r="BK710" s="233">
        <f>ROUND(I710*H710,2)</f>
        <v>0</v>
      </c>
      <c r="BL710" s="18" t="s">
        <v>355</v>
      </c>
      <c r="BM710" s="232" t="s">
        <v>474</v>
      </c>
    </row>
    <row r="711" s="14" customFormat="1">
      <c r="A711" s="14"/>
      <c r="B711" s="245"/>
      <c r="C711" s="246"/>
      <c r="D711" s="236" t="s">
        <v>153</v>
      </c>
      <c r="E711" s="247" t="s">
        <v>1</v>
      </c>
      <c r="F711" s="248" t="s">
        <v>475</v>
      </c>
      <c r="G711" s="246"/>
      <c r="H711" s="249">
        <v>8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153</v>
      </c>
      <c r="AU711" s="255" t="s">
        <v>89</v>
      </c>
      <c r="AV711" s="14" t="s">
        <v>89</v>
      </c>
      <c r="AW711" s="14" t="s">
        <v>34</v>
      </c>
      <c r="AX711" s="14" t="s">
        <v>80</v>
      </c>
      <c r="AY711" s="255" t="s">
        <v>146</v>
      </c>
    </row>
    <row r="712" s="14" customFormat="1">
      <c r="A712" s="14"/>
      <c r="B712" s="245"/>
      <c r="C712" s="246"/>
      <c r="D712" s="236" t="s">
        <v>153</v>
      </c>
      <c r="E712" s="247" t="s">
        <v>1</v>
      </c>
      <c r="F712" s="248" t="s">
        <v>476</v>
      </c>
      <c r="G712" s="246"/>
      <c r="H712" s="249">
        <v>10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153</v>
      </c>
      <c r="AU712" s="255" t="s">
        <v>89</v>
      </c>
      <c r="AV712" s="14" t="s">
        <v>89</v>
      </c>
      <c r="AW712" s="14" t="s">
        <v>34</v>
      </c>
      <c r="AX712" s="14" t="s">
        <v>80</v>
      </c>
      <c r="AY712" s="255" t="s">
        <v>146</v>
      </c>
    </row>
    <row r="713" s="15" customFormat="1">
      <c r="A713" s="15"/>
      <c r="B713" s="256"/>
      <c r="C713" s="257"/>
      <c r="D713" s="236" t="s">
        <v>153</v>
      </c>
      <c r="E713" s="258" t="s">
        <v>1</v>
      </c>
      <c r="F713" s="259" t="s">
        <v>158</v>
      </c>
      <c r="G713" s="257"/>
      <c r="H713" s="260">
        <v>18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153</v>
      </c>
      <c r="AU713" s="266" t="s">
        <v>89</v>
      </c>
      <c r="AV713" s="15" t="s">
        <v>95</v>
      </c>
      <c r="AW713" s="15" t="s">
        <v>34</v>
      </c>
      <c r="AX713" s="15" t="s">
        <v>85</v>
      </c>
      <c r="AY713" s="266" t="s">
        <v>146</v>
      </c>
    </row>
    <row r="714" s="2" customFormat="1" ht="24.15" customHeight="1">
      <c r="A714" s="39"/>
      <c r="B714" s="40"/>
      <c r="C714" s="278" t="s">
        <v>477</v>
      </c>
      <c r="D714" s="278" t="s">
        <v>313</v>
      </c>
      <c r="E714" s="279" t="s">
        <v>478</v>
      </c>
      <c r="F714" s="280" t="s">
        <v>479</v>
      </c>
      <c r="G714" s="281" t="s">
        <v>308</v>
      </c>
      <c r="H714" s="282">
        <v>8</v>
      </c>
      <c r="I714" s="283"/>
      <c r="J714" s="284">
        <f>ROUND(I714*H714,2)</f>
        <v>0</v>
      </c>
      <c r="K714" s="285"/>
      <c r="L714" s="286"/>
      <c r="M714" s="287" t="s">
        <v>1</v>
      </c>
      <c r="N714" s="288" t="s">
        <v>45</v>
      </c>
      <c r="O714" s="92"/>
      <c r="P714" s="230">
        <f>O714*H714</f>
        <v>0</v>
      </c>
      <c r="Q714" s="230">
        <v>0.0138</v>
      </c>
      <c r="R714" s="230">
        <f>Q714*H714</f>
        <v>0.1104</v>
      </c>
      <c r="S714" s="230">
        <v>0</v>
      </c>
      <c r="T714" s="231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2" t="s">
        <v>453</v>
      </c>
      <c r="AT714" s="232" t="s">
        <v>313</v>
      </c>
      <c r="AU714" s="232" t="s">
        <v>89</v>
      </c>
      <c r="AY714" s="18" t="s">
        <v>146</v>
      </c>
      <c r="BE714" s="233">
        <f>IF(N714="základní",J714,0)</f>
        <v>0</v>
      </c>
      <c r="BF714" s="233">
        <f>IF(N714="snížená",J714,0)</f>
        <v>0</v>
      </c>
      <c r="BG714" s="233">
        <f>IF(N714="zákl. přenesená",J714,0)</f>
        <v>0</v>
      </c>
      <c r="BH714" s="233">
        <f>IF(N714="sníž. přenesená",J714,0)</f>
        <v>0</v>
      </c>
      <c r="BI714" s="233">
        <f>IF(N714="nulová",J714,0)</f>
        <v>0</v>
      </c>
      <c r="BJ714" s="18" t="s">
        <v>85</v>
      </c>
      <c r="BK714" s="233">
        <f>ROUND(I714*H714,2)</f>
        <v>0</v>
      </c>
      <c r="BL714" s="18" t="s">
        <v>355</v>
      </c>
      <c r="BM714" s="232" t="s">
        <v>480</v>
      </c>
    </row>
    <row r="715" s="14" customFormat="1">
      <c r="A715" s="14"/>
      <c r="B715" s="245"/>
      <c r="C715" s="246"/>
      <c r="D715" s="236" t="s">
        <v>153</v>
      </c>
      <c r="E715" s="247" t="s">
        <v>1</v>
      </c>
      <c r="F715" s="248" t="s">
        <v>475</v>
      </c>
      <c r="G715" s="246"/>
      <c r="H715" s="249">
        <v>8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153</v>
      </c>
      <c r="AU715" s="255" t="s">
        <v>89</v>
      </c>
      <c r="AV715" s="14" t="s">
        <v>89</v>
      </c>
      <c r="AW715" s="14" t="s">
        <v>34</v>
      </c>
      <c r="AX715" s="14" t="s">
        <v>80</v>
      </c>
      <c r="AY715" s="255" t="s">
        <v>146</v>
      </c>
    </row>
    <row r="716" s="15" customFormat="1">
      <c r="A716" s="15"/>
      <c r="B716" s="256"/>
      <c r="C716" s="257"/>
      <c r="D716" s="236" t="s">
        <v>153</v>
      </c>
      <c r="E716" s="258" t="s">
        <v>1</v>
      </c>
      <c r="F716" s="259" t="s">
        <v>158</v>
      </c>
      <c r="G716" s="257"/>
      <c r="H716" s="260">
        <v>8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153</v>
      </c>
      <c r="AU716" s="266" t="s">
        <v>89</v>
      </c>
      <c r="AV716" s="15" t="s">
        <v>95</v>
      </c>
      <c r="AW716" s="15" t="s">
        <v>34</v>
      </c>
      <c r="AX716" s="15" t="s">
        <v>85</v>
      </c>
      <c r="AY716" s="266" t="s">
        <v>146</v>
      </c>
    </row>
    <row r="717" s="2" customFormat="1" ht="24.15" customHeight="1">
      <c r="A717" s="39"/>
      <c r="B717" s="40"/>
      <c r="C717" s="278" t="s">
        <v>481</v>
      </c>
      <c r="D717" s="278" t="s">
        <v>313</v>
      </c>
      <c r="E717" s="279" t="s">
        <v>482</v>
      </c>
      <c r="F717" s="280" t="s">
        <v>483</v>
      </c>
      <c r="G717" s="281" t="s">
        <v>308</v>
      </c>
      <c r="H717" s="282">
        <v>9</v>
      </c>
      <c r="I717" s="283"/>
      <c r="J717" s="284">
        <f>ROUND(I717*H717,2)</f>
        <v>0</v>
      </c>
      <c r="K717" s="285"/>
      <c r="L717" s="286"/>
      <c r="M717" s="287" t="s">
        <v>1</v>
      </c>
      <c r="N717" s="288" t="s">
        <v>45</v>
      </c>
      <c r="O717" s="92"/>
      <c r="P717" s="230">
        <f>O717*H717</f>
        <v>0</v>
      </c>
      <c r="Q717" s="230">
        <v>0.016</v>
      </c>
      <c r="R717" s="230">
        <f>Q717*H717</f>
        <v>0.14400000000000002</v>
      </c>
      <c r="S717" s="230">
        <v>0</v>
      </c>
      <c r="T717" s="231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2" t="s">
        <v>453</v>
      </c>
      <c r="AT717" s="232" t="s">
        <v>313</v>
      </c>
      <c r="AU717" s="232" t="s">
        <v>89</v>
      </c>
      <c r="AY717" s="18" t="s">
        <v>146</v>
      </c>
      <c r="BE717" s="233">
        <f>IF(N717="základní",J717,0)</f>
        <v>0</v>
      </c>
      <c r="BF717" s="233">
        <f>IF(N717="snížená",J717,0)</f>
        <v>0</v>
      </c>
      <c r="BG717" s="233">
        <f>IF(N717="zákl. přenesená",J717,0)</f>
        <v>0</v>
      </c>
      <c r="BH717" s="233">
        <f>IF(N717="sníž. přenesená",J717,0)</f>
        <v>0</v>
      </c>
      <c r="BI717" s="233">
        <f>IF(N717="nulová",J717,0)</f>
        <v>0</v>
      </c>
      <c r="BJ717" s="18" t="s">
        <v>85</v>
      </c>
      <c r="BK717" s="233">
        <f>ROUND(I717*H717,2)</f>
        <v>0</v>
      </c>
      <c r="BL717" s="18" t="s">
        <v>355</v>
      </c>
      <c r="BM717" s="232" t="s">
        <v>484</v>
      </c>
    </row>
    <row r="718" s="14" customFormat="1">
      <c r="A718" s="14"/>
      <c r="B718" s="245"/>
      <c r="C718" s="246"/>
      <c r="D718" s="236" t="s">
        <v>153</v>
      </c>
      <c r="E718" s="247" t="s">
        <v>1</v>
      </c>
      <c r="F718" s="248" t="s">
        <v>485</v>
      </c>
      <c r="G718" s="246"/>
      <c r="H718" s="249">
        <v>9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153</v>
      </c>
      <c r="AU718" s="255" t="s">
        <v>89</v>
      </c>
      <c r="AV718" s="14" t="s">
        <v>89</v>
      </c>
      <c r="AW718" s="14" t="s">
        <v>34</v>
      </c>
      <c r="AX718" s="14" t="s">
        <v>80</v>
      </c>
      <c r="AY718" s="255" t="s">
        <v>146</v>
      </c>
    </row>
    <row r="719" s="15" customFormat="1">
      <c r="A719" s="15"/>
      <c r="B719" s="256"/>
      <c r="C719" s="257"/>
      <c r="D719" s="236" t="s">
        <v>153</v>
      </c>
      <c r="E719" s="258" t="s">
        <v>1</v>
      </c>
      <c r="F719" s="259" t="s">
        <v>158</v>
      </c>
      <c r="G719" s="257"/>
      <c r="H719" s="260">
        <v>9</v>
      </c>
      <c r="I719" s="261"/>
      <c r="J719" s="257"/>
      <c r="K719" s="257"/>
      <c r="L719" s="262"/>
      <c r="M719" s="263"/>
      <c r="N719" s="264"/>
      <c r="O719" s="264"/>
      <c r="P719" s="264"/>
      <c r="Q719" s="264"/>
      <c r="R719" s="264"/>
      <c r="S719" s="264"/>
      <c r="T719" s="26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T719" s="266" t="s">
        <v>153</v>
      </c>
      <c r="AU719" s="266" t="s">
        <v>89</v>
      </c>
      <c r="AV719" s="15" t="s">
        <v>95</v>
      </c>
      <c r="AW719" s="15" t="s">
        <v>34</v>
      </c>
      <c r="AX719" s="15" t="s">
        <v>85</v>
      </c>
      <c r="AY719" s="266" t="s">
        <v>146</v>
      </c>
    </row>
    <row r="720" s="2" customFormat="1" ht="24.15" customHeight="1">
      <c r="A720" s="39"/>
      <c r="B720" s="40"/>
      <c r="C720" s="278" t="s">
        <v>486</v>
      </c>
      <c r="D720" s="278" t="s">
        <v>313</v>
      </c>
      <c r="E720" s="279" t="s">
        <v>487</v>
      </c>
      <c r="F720" s="280" t="s">
        <v>488</v>
      </c>
      <c r="G720" s="281" t="s">
        <v>308</v>
      </c>
      <c r="H720" s="282">
        <v>1</v>
      </c>
      <c r="I720" s="283"/>
      <c r="J720" s="284">
        <f>ROUND(I720*H720,2)</f>
        <v>0</v>
      </c>
      <c r="K720" s="285"/>
      <c r="L720" s="286"/>
      <c r="M720" s="287" t="s">
        <v>1</v>
      </c>
      <c r="N720" s="288" t="s">
        <v>45</v>
      </c>
      <c r="O720" s="92"/>
      <c r="P720" s="230">
        <f>O720*H720</f>
        <v>0</v>
      </c>
      <c r="Q720" s="230">
        <v>0.016</v>
      </c>
      <c r="R720" s="230">
        <f>Q720*H720</f>
        <v>0.016</v>
      </c>
      <c r="S720" s="230">
        <v>0</v>
      </c>
      <c r="T720" s="231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2" t="s">
        <v>453</v>
      </c>
      <c r="AT720" s="232" t="s">
        <v>313</v>
      </c>
      <c r="AU720" s="232" t="s">
        <v>89</v>
      </c>
      <c r="AY720" s="18" t="s">
        <v>146</v>
      </c>
      <c r="BE720" s="233">
        <f>IF(N720="základní",J720,0)</f>
        <v>0</v>
      </c>
      <c r="BF720" s="233">
        <f>IF(N720="snížená",J720,0)</f>
        <v>0</v>
      </c>
      <c r="BG720" s="233">
        <f>IF(N720="zákl. přenesená",J720,0)</f>
        <v>0</v>
      </c>
      <c r="BH720" s="233">
        <f>IF(N720="sníž. přenesená",J720,0)</f>
        <v>0</v>
      </c>
      <c r="BI720" s="233">
        <f>IF(N720="nulová",J720,0)</f>
        <v>0</v>
      </c>
      <c r="BJ720" s="18" t="s">
        <v>85</v>
      </c>
      <c r="BK720" s="233">
        <f>ROUND(I720*H720,2)</f>
        <v>0</v>
      </c>
      <c r="BL720" s="18" t="s">
        <v>355</v>
      </c>
      <c r="BM720" s="232" t="s">
        <v>489</v>
      </c>
    </row>
    <row r="721" s="14" customFormat="1">
      <c r="A721" s="14"/>
      <c r="B721" s="245"/>
      <c r="C721" s="246"/>
      <c r="D721" s="236" t="s">
        <v>153</v>
      </c>
      <c r="E721" s="247" t="s">
        <v>1</v>
      </c>
      <c r="F721" s="248" t="s">
        <v>490</v>
      </c>
      <c r="G721" s="246"/>
      <c r="H721" s="249">
        <v>1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153</v>
      </c>
      <c r="AU721" s="255" t="s">
        <v>89</v>
      </c>
      <c r="AV721" s="14" t="s">
        <v>89</v>
      </c>
      <c r="AW721" s="14" t="s">
        <v>34</v>
      </c>
      <c r="AX721" s="14" t="s">
        <v>80</v>
      </c>
      <c r="AY721" s="255" t="s">
        <v>146</v>
      </c>
    </row>
    <row r="722" s="15" customFormat="1">
      <c r="A722" s="15"/>
      <c r="B722" s="256"/>
      <c r="C722" s="257"/>
      <c r="D722" s="236" t="s">
        <v>153</v>
      </c>
      <c r="E722" s="258" t="s">
        <v>1</v>
      </c>
      <c r="F722" s="259" t="s">
        <v>158</v>
      </c>
      <c r="G722" s="257"/>
      <c r="H722" s="260">
        <v>1</v>
      </c>
      <c r="I722" s="261"/>
      <c r="J722" s="257"/>
      <c r="K722" s="257"/>
      <c r="L722" s="262"/>
      <c r="M722" s="263"/>
      <c r="N722" s="264"/>
      <c r="O722" s="264"/>
      <c r="P722" s="264"/>
      <c r="Q722" s="264"/>
      <c r="R722" s="264"/>
      <c r="S722" s="264"/>
      <c r="T722" s="26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6" t="s">
        <v>153</v>
      </c>
      <c r="AU722" s="266" t="s">
        <v>89</v>
      </c>
      <c r="AV722" s="15" t="s">
        <v>95</v>
      </c>
      <c r="AW722" s="15" t="s">
        <v>34</v>
      </c>
      <c r="AX722" s="15" t="s">
        <v>85</v>
      </c>
      <c r="AY722" s="266" t="s">
        <v>146</v>
      </c>
    </row>
    <row r="723" s="2" customFormat="1" ht="24.15" customHeight="1">
      <c r="A723" s="39"/>
      <c r="B723" s="40"/>
      <c r="C723" s="220" t="s">
        <v>491</v>
      </c>
      <c r="D723" s="220" t="s">
        <v>148</v>
      </c>
      <c r="E723" s="221" t="s">
        <v>492</v>
      </c>
      <c r="F723" s="222" t="s">
        <v>493</v>
      </c>
      <c r="G723" s="223" t="s">
        <v>308</v>
      </c>
      <c r="H723" s="224">
        <v>2</v>
      </c>
      <c r="I723" s="225"/>
      <c r="J723" s="226">
        <f>ROUND(I723*H723,2)</f>
        <v>0</v>
      </c>
      <c r="K723" s="227"/>
      <c r="L723" s="45"/>
      <c r="M723" s="228" t="s">
        <v>1</v>
      </c>
      <c r="N723" s="229" t="s">
        <v>45</v>
      </c>
      <c r="O723" s="92"/>
      <c r="P723" s="230">
        <f>O723*H723</f>
        <v>0</v>
      </c>
      <c r="Q723" s="230">
        <v>0</v>
      </c>
      <c r="R723" s="230">
        <f>Q723*H723</f>
        <v>0</v>
      </c>
      <c r="S723" s="230">
        <v>0</v>
      </c>
      <c r="T723" s="231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32" t="s">
        <v>355</v>
      </c>
      <c r="AT723" s="232" t="s">
        <v>148</v>
      </c>
      <c r="AU723" s="232" t="s">
        <v>89</v>
      </c>
      <c r="AY723" s="18" t="s">
        <v>146</v>
      </c>
      <c r="BE723" s="233">
        <f>IF(N723="základní",J723,0)</f>
        <v>0</v>
      </c>
      <c r="BF723" s="233">
        <f>IF(N723="snížená",J723,0)</f>
        <v>0</v>
      </c>
      <c r="BG723" s="233">
        <f>IF(N723="zákl. přenesená",J723,0)</f>
        <v>0</v>
      </c>
      <c r="BH723" s="233">
        <f>IF(N723="sníž. přenesená",J723,0)</f>
        <v>0</v>
      </c>
      <c r="BI723" s="233">
        <f>IF(N723="nulová",J723,0)</f>
        <v>0</v>
      </c>
      <c r="BJ723" s="18" t="s">
        <v>85</v>
      </c>
      <c r="BK723" s="233">
        <f>ROUND(I723*H723,2)</f>
        <v>0</v>
      </c>
      <c r="BL723" s="18" t="s">
        <v>355</v>
      </c>
      <c r="BM723" s="232" t="s">
        <v>494</v>
      </c>
    </row>
    <row r="724" s="14" customFormat="1">
      <c r="A724" s="14"/>
      <c r="B724" s="245"/>
      <c r="C724" s="246"/>
      <c r="D724" s="236" t="s">
        <v>153</v>
      </c>
      <c r="E724" s="247" t="s">
        <v>1</v>
      </c>
      <c r="F724" s="248" t="s">
        <v>495</v>
      </c>
      <c r="G724" s="246"/>
      <c r="H724" s="249">
        <v>2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153</v>
      </c>
      <c r="AU724" s="255" t="s">
        <v>89</v>
      </c>
      <c r="AV724" s="14" t="s">
        <v>89</v>
      </c>
      <c r="AW724" s="14" t="s">
        <v>34</v>
      </c>
      <c r="AX724" s="14" t="s">
        <v>80</v>
      </c>
      <c r="AY724" s="255" t="s">
        <v>146</v>
      </c>
    </row>
    <row r="725" s="15" customFormat="1">
      <c r="A725" s="15"/>
      <c r="B725" s="256"/>
      <c r="C725" s="257"/>
      <c r="D725" s="236" t="s">
        <v>153</v>
      </c>
      <c r="E725" s="258" t="s">
        <v>1</v>
      </c>
      <c r="F725" s="259" t="s">
        <v>158</v>
      </c>
      <c r="G725" s="257"/>
      <c r="H725" s="260">
        <v>2</v>
      </c>
      <c r="I725" s="261"/>
      <c r="J725" s="257"/>
      <c r="K725" s="257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153</v>
      </c>
      <c r="AU725" s="266" t="s">
        <v>89</v>
      </c>
      <c r="AV725" s="15" t="s">
        <v>95</v>
      </c>
      <c r="AW725" s="15" t="s">
        <v>34</v>
      </c>
      <c r="AX725" s="15" t="s">
        <v>85</v>
      </c>
      <c r="AY725" s="266" t="s">
        <v>146</v>
      </c>
    </row>
    <row r="726" s="2" customFormat="1" ht="24.15" customHeight="1">
      <c r="A726" s="39"/>
      <c r="B726" s="40"/>
      <c r="C726" s="278" t="s">
        <v>496</v>
      </c>
      <c r="D726" s="278" t="s">
        <v>313</v>
      </c>
      <c r="E726" s="279" t="s">
        <v>497</v>
      </c>
      <c r="F726" s="280" t="s">
        <v>498</v>
      </c>
      <c r="G726" s="281" t="s">
        <v>308</v>
      </c>
      <c r="H726" s="282">
        <v>2</v>
      </c>
      <c r="I726" s="283"/>
      <c r="J726" s="284">
        <f>ROUND(I726*H726,2)</f>
        <v>0</v>
      </c>
      <c r="K726" s="285"/>
      <c r="L726" s="286"/>
      <c r="M726" s="287" t="s">
        <v>1</v>
      </c>
      <c r="N726" s="288" t="s">
        <v>45</v>
      </c>
      <c r="O726" s="92"/>
      <c r="P726" s="230">
        <f>O726*H726</f>
        <v>0</v>
      </c>
      <c r="Q726" s="230">
        <v>0.017500000000000002</v>
      </c>
      <c r="R726" s="230">
        <f>Q726*H726</f>
        <v>0.035000000000000003</v>
      </c>
      <c r="S726" s="230">
        <v>0</v>
      </c>
      <c r="T726" s="231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2" t="s">
        <v>453</v>
      </c>
      <c r="AT726" s="232" t="s">
        <v>313</v>
      </c>
      <c r="AU726" s="232" t="s">
        <v>89</v>
      </c>
      <c r="AY726" s="18" t="s">
        <v>146</v>
      </c>
      <c r="BE726" s="233">
        <f>IF(N726="základní",J726,0)</f>
        <v>0</v>
      </c>
      <c r="BF726" s="233">
        <f>IF(N726="snížená",J726,0)</f>
        <v>0</v>
      </c>
      <c r="BG726" s="233">
        <f>IF(N726="zákl. přenesená",J726,0)</f>
        <v>0</v>
      </c>
      <c r="BH726" s="233">
        <f>IF(N726="sníž. přenesená",J726,0)</f>
        <v>0</v>
      </c>
      <c r="BI726" s="233">
        <f>IF(N726="nulová",J726,0)</f>
        <v>0</v>
      </c>
      <c r="BJ726" s="18" t="s">
        <v>85</v>
      </c>
      <c r="BK726" s="233">
        <f>ROUND(I726*H726,2)</f>
        <v>0</v>
      </c>
      <c r="BL726" s="18" t="s">
        <v>355</v>
      </c>
      <c r="BM726" s="232" t="s">
        <v>499</v>
      </c>
    </row>
    <row r="727" s="2" customFormat="1" ht="24.15" customHeight="1">
      <c r="A727" s="39"/>
      <c r="B727" s="40"/>
      <c r="C727" s="220" t="s">
        <v>500</v>
      </c>
      <c r="D727" s="220" t="s">
        <v>148</v>
      </c>
      <c r="E727" s="221" t="s">
        <v>501</v>
      </c>
      <c r="F727" s="222" t="s">
        <v>502</v>
      </c>
      <c r="G727" s="223" t="s">
        <v>308</v>
      </c>
      <c r="H727" s="224">
        <v>1</v>
      </c>
      <c r="I727" s="225"/>
      <c r="J727" s="226">
        <f>ROUND(I727*H727,2)</f>
        <v>0</v>
      </c>
      <c r="K727" s="227"/>
      <c r="L727" s="45"/>
      <c r="M727" s="228" t="s">
        <v>1</v>
      </c>
      <c r="N727" s="229" t="s">
        <v>45</v>
      </c>
      <c r="O727" s="92"/>
      <c r="P727" s="230">
        <f>O727*H727</f>
        <v>0</v>
      </c>
      <c r="Q727" s="230">
        <v>0</v>
      </c>
      <c r="R727" s="230">
        <f>Q727*H727</f>
        <v>0</v>
      </c>
      <c r="S727" s="230">
        <v>0</v>
      </c>
      <c r="T727" s="231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32" t="s">
        <v>355</v>
      </c>
      <c r="AT727" s="232" t="s">
        <v>148</v>
      </c>
      <c r="AU727" s="232" t="s">
        <v>89</v>
      </c>
      <c r="AY727" s="18" t="s">
        <v>146</v>
      </c>
      <c r="BE727" s="233">
        <f>IF(N727="základní",J727,0)</f>
        <v>0</v>
      </c>
      <c r="BF727" s="233">
        <f>IF(N727="snížená",J727,0)</f>
        <v>0</v>
      </c>
      <c r="BG727" s="233">
        <f>IF(N727="zákl. přenesená",J727,0)</f>
        <v>0</v>
      </c>
      <c r="BH727" s="233">
        <f>IF(N727="sníž. přenesená",J727,0)</f>
        <v>0</v>
      </c>
      <c r="BI727" s="233">
        <f>IF(N727="nulová",J727,0)</f>
        <v>0</v>
      </c>
      <c r="BJ727" s="18" t="s">
        <v>85</v>
      </c>
      <c r="BK727" s="233">
        <f>ROUND(I727*H727,2)</f>
        <v>0</v>
      </c>
      <c r="BL727" s="18" t="s">
        <v>355</v>
      </c>
      <c r="BM727" s="232" t="s">
        <v>503</v>
      </c>
    </row>
    <row r="728" s="2" customFormat="1" ht="24.15" customHeight="1">
      <c r="A728" s="39"/>
      <c r="B728" s="40"/>
      <c r="C728" s="278" t="s">
        <v>504</v>
      </c>
      <c r="D728" s="278" t="s">
        <v>313</v>
      </c>
      <c r="E728" s="279" t="s">
        <v>505</v>
      </c>
      <c r="F728" s="280" t="s">
        <v>506</v>
      </c>
      <c r="G728" s="281" t="s">
        <v>308</v>
      </c>
      <c r="H728" s="282">
        <v>1</v>
      </c>
      <c r="I728" s="283"/>
      <c r="J728" s="284">
        <f>ROUND(I728*H728,2)</f>
        <v>0</v>
      </c>
      <c r="K728" s="285"/>
      <c r="L728" s="286"/>
      <c r="M728" s="287" t="s">
        <v>1</v>
      </c>
      <c r="N728" s="288" t="s">
        <v>45</v>
      </c>
      <c r="O728" s="92"/>
      <c r="P728" s="230">
        <f>O728*H728</f>
        <v>0</v>
      </c>
      <c r="Q728" s="230">
        <v>0.035999999999999997</v>
      </c>
      <c r="R728" s="230">
        <f>Q728*H728</f>
        <v>0.035999999999999997</v>
      </c>
      <c r="S728" s="230">
        <v>0</v>
      </c>
      <c r="T728" s="231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2" t="s">
        <v>453</v>
      </c>
      <c r="AT728" s="232" t="s">
        <v>313</v>
      </c>
      <c r="AU728" s="232" t="s">
        <v>89</v>
      </c>
      <c r="AY728" s="18" t="s">
        <v>146</v>
      </c>
      <c r="BE728" s="233">
        <f>IF(N728="základní",J728,0)</f>
        <v>0</v>
      </c>
      <c r="BF728" s="233">
        <f>IF(N728="snížená",J728,0)</f>
        <v>0</v>
      </c>
      <c r="BG728" s="233">
        <f>IF(N728="zákl. přenesená",J728,0)</f>
        <v>0</v>
      </c>
      <c r="BH728" s="233">
        <f>IF(N728="sníž. přenesená",J728,0)</f>
        <v>0</v>
      </c>
      <c r="BI728" s="233">
        <f>IF(N728="nulová",J728,0)</f>
        <v>0</v>
      </c>
      <c r="BJ728" s="18" t="s">
        <v>85</v>
      </c>
      <c r="BK728" s="233">
        <f>ROUND(I728*H728,2)</f>
        <v>0</v>
      </c>
      <c r="BL728" s="18" t="s">
        <v>355</v>
      </c>
      <c r="BM728" s="232" t="s">
        <v>507</v>
      </c>
    </row>
    <row r="729" s="2" customFormat="1" ht="33" customHeight="1">
      <c r="A729" s="39"/>
      <c r="B729" s="40"/>
      <c r="C729" s="220" t="s">
        <v>508</v>
      </c>
      <c r="D729" s="220" t="s">
        <v>148</v>
      </c>
      <c r="E729" s="221" t="s">
        <v>509</v>
      </c>
      <c r="F729" s="222" t="s">
        <v>510</v>
      </c>
      <c r="G729" s="223" t="s">
        <v>308</v>
      </c>
      <c r="H729" s="224">
        <v>1</v>
      </c>
      <c r="I729" s="225"/>
      <c r="J729" s="226">
        <f>ROUND(I729*H729,2)</f>
        <v>0</v>
      </c>
      <c r="K729" s="227"/>
      <c r="L729" s="45"/>
      <c r="M729" s="228" t="s">
        <v>1</v>
      </c>
      <c r="N729" s="229" t="s">
        <v>45</v>
      </c>
      <c r="O729" s="92"/>
      <c r="P729" s="230">
        <f>O729*H729</f>
        <v>0</v>
      </c>
      <c r="Q729" s="230">
        <v>0</v>
      </c>
      <c r="R729" s="230">
        <f>Q729*H729</f>
        <v>0</v>
      </c>
      <c r="S729" s="230">
        <v>0</v>
      </c>
      <c r="T729" s="231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32" t="s">
        <v>355</v>
      </c>
      <c r="AT729" s="232" t="s">
        <v>148</v>
      </c>
      <c r="AU729" s="232" t="s">
        <v>89</v>
      </c>
      <c r="AY729" s="18" t="s">
        <v>146</v>
      </c>
      <c r="BE729" s="233">
        <f>IF(N729="základní",J729,0)</f>
        <v>0</v>
      </c>
      <c r="BF729" s="233">
        <f>IF(N729="snížená",J729,0)</f>
        <v>0</v>
      </c>
      <c r="BG729" s="233">
        <f>IF(N729="zákl. přenesená",J729,0)</f>
        <v>0</v>
      </c>
      <c r="BH729" s="233">
        <f>IF(N729="sníž. přenesená",J729,0)</f>
        <v>0</v>
      </c>
      <c r="BI729" s="233">
        <f>IF(N729="nulová",J729,0)</f>
        <v>0</v>
      </c>
      <c r="BJ729" s="18" t="s">
        <v>85</v>
      </c>
      <c r="BK729" s="233">
        <f>ROUND(I729*H729,2)</f>
        <v>0</v>
      </c>
      <c r="BL729" s="18" t="s">
        <v>355</v>
      </c>
      <c r="BM729" s="232" t="s">
        <v>511</v>
      </c>
    </row>
    <row r="730" s="13" customFormat="1">
      <c r="A730" s="13"/>
      <c r="B730" s="234"/>
      <c r="C730" s="235"/>
      <c r="D730" s="236" t="s">
        <v>153</v>
      </c>
      <c r="E730" s="237" t="s">
        <v>1</v>
      </c>
      <c r="F730" s="238" t="s">
        <v>191</v>
      </c>
      <c r="G730" s="235"/>
      <c r="H730" s="237" t="s">
        <v>1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153</v>
      </c>
      <c r="AU730" s="244" t="s">
        <v>89</v>
      </c>
      <c r="AV730" s="13" t="s">
        <v>85</v>
      </c>
      <c r="AW730" s="13" t="s">
        <v>34</v>
      </c>
      <c r="AX730" s="13" t="s">
        <v>80</v>
      </c>
      <c r="AY730" s="244" t="s">
        <v>146</v>
      </c>
    </row>
    <row r="731" s="14" customFormat="1">
      <c r="A731" s="14"/>
      <c r="B731" s="245"/>
      <c r="C731" s="246"/>
      <c r="D731" s="236" t="s">
        <v>153</v>
      </c>
      <c r="E731" s="247" t="s">
        <v>1</v>
      </c>
      <c r="F731" s="248" t="s">
        <v>311</v>
      </c>
      <c r="G731" s="246"/>
      <c r="H731" s="249">
        <v>1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153</v>
      </c>
      <c r="AU731" s="255" t="s">
        <v>89</v>
      </c>
      <c r="AV731" s="14" t="s">
        <v>89</v>
      </c>
      <c r="AW731" s="14" t="s">
        <v>34</v>
      </c>
      <c r="AX731" s="14" t="s">
        <v>80</v>
      </c>
      <c r="AY731" s="255" t="s">
        <v>146</v>
      </c>
    </row>
    <row r="732" s="15" customFormat="1">
      <c r="A732" s="15"/>
      <c r="B732" s="256"/>
      <c r="C732" s="257"/>
      <c r="D732" s="236" t="s">
        <v>153</v>
      </c>
      <c r="E732" s="258" t="s">
        <v>1</v>
      </c>
      <c r="F732" s="259" t="s">
        <v>158</v>
      </c>
      <c r="G732" s="257"/>
      <c r="H732" s="260">
        <v>1</v>
      </c>
      <c r="I732" s="261"/>
      <c r="J732" s="257"/>
      <c r="K732" s="257"/>
      <c r="L732" s="262"/>
      <c r="M732" s="263"/>
      <c r="N732" s="264"/>
      <c r="O732" s="264"/>
      <c r="P732" s="264"/>
      <c r="Q732" s="264"/>
      <c r="R732" s="264"/>
      <c r="S732" s="264"/>
      <c r="T732" s="26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6" t="s">
        <v>153</v>
      </c>
      <c r="AU732" s="266" t="s">
        <v>89</v>
      </c>
      <c r="AV732" s="15" t="s">
        <v>95</v>
      </c>
      <c r="AW732" s="15" t="s">
        <v>34</v>
      </c>
      <c r="AX732" s="15" t="s">
        <v>85</v>
      </c>
      <c r="AY732" s="266" t="s">
        <v>146</v>
      </c>
    </row>
    <row r="733" s="2" customFormat="1" ht="16.5" customHeight="1">
      <c r="A733" s="39"/>
      <c r="B733" s="40"/>
      <c r="C733" s="278" t="s">
        <v>512</v>
      </c>
      <c r="D733" s="278" t="s">
        <v>313</v>
      </c>
      <c r="E733" s="279" t="s">
        <v>513</v>
      </c>
      <c r="F733" s="280" t="s">
        <v>514</v>
      </c>
      <c r="G733" s="281" t="s">
        <v>308</v>
      </c>
      <c r="H733" s="282">
        <v>1</v>
      </c>
      <c r="I733" s="283"/>
      <c r="J733" s="284">
        <f>ROUND(I733*H733,2)</f>
        <v>0</v>
      </c>
      <c r="K733" s="285"/>
      <c r="L733" s="286"/>
      <c r="M733" s="287" t="s">
        <v>1</v>
      </c>
      <c r="N733" s="288" t="s">
        <v>45</v>
      </c>
      <c r="O733" s="92"/>
      <c r="P733" s="230">
        <f>O733*H733</f>
        <v>0</v>
      </c>
      <c r="Q733" s="230">
        <v>0.11</v>
      </c>
      <c r="R733" s="230">
        <f>Q733*H733</f>
        <v>0.11</v>
      </c>
      <c r="S733" s="230">
        <v>0</v>
      </c>
      <c r="T733" s="231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2" t="s">
        <v>453</v>
      </c>
      <c r="AT733" s="232" t="s">
        <v>313</v>
      </c>
      <c r="AU733" s="232" t="s">
        <v>89</v>
      </c>
      <c r="AY733" s="18" t="s">
        <v>146</v>
      </c>
      <c r="BE733" s="233">
        <f>IF(N733="základní",J733,0)</f>
        <v>0</v>
      </c>
      <c r="BF733" s="233">
        <f>IF(N733="snížená",J733,0)</f>
        <v>0</v>
      </c>
      <c r="BG733" s="233">
        <f>IF(N733="zákl. přenesená",J733,0)</f>
        <v>0</v>
      </c>
      <c r="BH733" s="233">
        <f>IF(N733="sníž. přenesená",J733,0)</f>
        <v>0</v>
      </c>
      <c r="BI733" s="233">
        <f>IF(N733="nulová",J733,0)</f>
        <v>0</v>
      </c>
      <c r="BJ733" s="18" t="s">
        <v>85</v>
      </c>
      <c r="BK733" s="233">
        <f>ROUND(I733*H733,2)</f>
        <v>0</v>
      </c>
      <c r="BL733" s="18" t="s">
        <v>355</v>
      </c>
      <c r="BM733" s="232" t="s">
        <v>515</v>
      </c>
    </row>
    <row r="734" s="2" customFormat="1" ht="16.5" customHeight="1">
      <c r="A734" s="39"/>
      <c r="B734" s="40"/>
      <c r="C734" s="220" t="s">
        <v>516</v>
      </c>
      <c r="D734" s="220" t="s">
        <v>148</v>
      </c>
      <c r="E734" s="221" t="s">
        <v>517</v>
      </c>
      <c r="F734" s="222" t="s">
        <v>518</v>
      </c>
      <c r="G734" s="223" t="s">
        <v>308</v>
      </c>
      <c r="H734" s="224">
        <v>20</v>
      </c>
      <c r="I734" s="225"/>
      <c r="J734" s="226">
        <f>ROUND(I734*H734,2)</f>
        <v>0</v>
      </c>
      <c r="K734" s="227"/>
      <c r="L734" s="45"/>
      <c r="M734" s="228" t="s">
        <v>1</v>
      </c>
      <c r="N734" s="229" t="s">
        <v>45</v>
      </c>
      <c r="O734" s="92"/>
      <c r="P734" s="230">
        <f>O734*H734</f>
        <v>0</v>
      </c>
      <c r="Q734" s="230">
        <v>0</v>
      </c>
      <c r="R734" s="230">
        <f>Q734*H734</f>
        <v>0</v>
      </c>
      <c r="S734" s="230">
        <v>0</v>
      </c>
      <c r="T734" s="231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2" t="s">
        <v>355</v>
      </c>
      <c r="AT734" s="232" t="s">
        <v>148</v>
      </c>
      <c r="AU734" s="232" t="s">
        <v>89</v>
      </c>
      <c r="AY734" s="18" t="s">
        <v>146</v>
      </c>
      <c r="BE734" s="233">
        <f>IF(N734="základní",J734,0)</f>
        <v>0</v>
      </c>
      <c r="BF734" s="233">
        <f>IF(N734="snížená",J734,0)</f>
        <v>0</v>
      </c>
      <c r="BG734" s="233">
        <f>IF(N734="zákl. přenesená",J734,0)</f>
        <v>0</v>
      </c>
      <c r="BH734" s="233">
        <f>IF(N734="sníž. přenesená",J734,0)</f>
        <v>0</v>
      </c>
      <c r="BI734" s="233">
        <f>IF(N734="nulová",J734,0)</f>
        <v>0</v>
      </c>
      <c r="BJ734" s="18" t="s">
        <v>85</v>
      </c>
      <c r="BK734" s="233">
        <f>ROUND(I734*H734,2)</f>
        <v>0</v>
      </c>
      <c r="BL734" s="18" t="s">
        <v>355</v>
      </c>
      <c r="BM734" s="232" t="s">
        <v>519</v>
      </c>
    </row>
    <row r="735" s="14" customFormat="1">
      <c r="A735" s="14"/>
      <c r="B735" s="245"/>
      <c r="C735" s="246"/>
      <c r="D735" s="236" t="s">
        <v>153</v>
      </c>
      <c r="E735" s="247" t="s">
        <v>1</v>
      </c>
      <c r="F735" s="248" t="s">
        <v>475</v>
      </c>
      <c r="G735" s="246"/>
      <c r="H735" s="249">
        <v>8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153</v>
      </c>
      <c r="AU735" s="255" t="s">
        <v>89</v>
      </c>
      <c r="AV735" s="14" t="s">
        <v>89</v>
      </c>
      <c r="AW735" s="14" t="s">
        <v>34</v>
      </c>
      <c r="AX735" s="14" t="s">
        <v>80</v>
      </c>
      <c r="AY735" s="255" t="s">
        <v>146</v>
      </c>
    </row>
    <row r="736" s="14" customFormat="1">
      <c r="A736" s="14"/>
      <c r="B736" s="245"/>
      <c r="C736" s="246"/>
      <c r="D736" s="236" t="s">
        <v>153</v>
      </c>
      <c r="E736" s="247" t="s">
        <v>1</v>
      </c>
      <c r="F736" s="248" t="s">
        <v>476</v>
      </c>
      <c r="G736" s="246"/>
      <c r="H736" s="249">
        <v>10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153</v>
      </c>
      <c r="AU736" s="255" t="s">
        <v>89</v>
      </c>
      <c r="AV736" s="14" t="s">
        <v>89</v>
      </c>
      <c r="AW736" s="14" t="s">
        <v>34</v>
      </c>
      <c r="AX736" s="14" t="s">
        <v>80</v>
      </c>
      <c r="AY736" s="255" t="s">
        <v>146</v>
      </c>
    </row>
    <row r="737" s="14" customFormat="1">
      <c r="A737" s="14"/>
      <c r="B737" s="245"/>
      <c r="C737" s="246"/>
      <c r="D737" s="236" t="s">
        <v>153</v>
      </c>
      <c r="E737" s="247" t="s">
        <v>1</v>
      </c>
      <c r="F737" s="248" t="s">
        <v>495</v>
      </c>
      <c r="G737" s="246"/>
      <c r="H737" s="249">
        <v>2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153</v>
      </c>
      <c r="AU737" s="255" t="s">
        <v>89</v>
      </c>
      <c r="AV737" s="14" t="s">
        <v>89</v>
      </c>
      <c r="AW737" s="14" t="s">
        <v>34</v>
      </c>
      <c r="AX737" s="14" t="s">
        <v>80</v>
      </c>
      <c r="AY737" s="255" t="s">
        <v>146</v>
      </c>
    </row>
    <row r="738" s="15" customFormat="1">
      <c r="A738" s="15"/>
      <c r="B738" s="256"/>
      <c r="C738" s="257"/>
      <c r="D738" s="236" t="s">
        <v>153</v>
      </c>
      <c r="E738" s="258" t="s">
        <v>1</v>
      </c>
      <c r="F738" s="259" t="s">
        <v>158</v>
      </c>
      <c r="G738" s="257"/>
      <c r="H738" s="260">
        <v>20</v>
      </c>
      <c r="I738" s="261"/>
      <c r="J738" s="257"/>
      <c r="K738" s="257"/>
      <c r="L738" s="262"/>
      <c r="M738" s="263"/>
      <c r="N738" s="264"/>
      <c r="O738" s="264"/>
      <c r="P738" s="264"/>
      <c r="Q738" s="264"/>
      <c r="R738" s="264"/>
      <c r="S738" s="264"/>
      <c r="T738" s="26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6" t="s">
        <v>153</v>
      </c>
      <c r="AU738" s="266" t="s">
        <v>89</v>
      </c>
      <c r="AV738" s="15" t="s">
        <v>95</v>
      </c>
      <c r="AW738" s="15" t="s">
        <v>34</v>
      </c>
      <c r="AX738" s="15" t="s">
        <v>85</v>
      </c>
      <c r="AY738" s="266" t="s">
        <v>146</v>
      </c>
    </row>
    <row r="739" s="2" customFormat="1" ht="16.5" customHeight="1">
      <c r="A739" s="39"/>
      <c r="B739" s="40"/>
      <c r="C739" s="278" t="s">
        <v>520</v>
      </c>
      <c r="D739" s="278" t="s">
        <v>313</v>
      </c>
      <c r="E739" s="279" t="s">
        <v>521</v>
      </c>
      <c r="F739" s="280" t="s">
        <v>522</v>
      </c>
      <c r="G739" s="281" t="s">
        <v>308</v>
      </c>
      <c r="H739" s="282">
        <v>20</v>
      </c>
      <c r="I739" s="283"/>
      <c r="J739" s="284">
        <f>ROUND(I739*H739,2)</f>
        <v>0</v>
      </c>
      <c r="K739" s="285"/>
      <c r="L739" s="286"/>
      <c r="M739" s="287" t="s">
        <v>1</v>
      </c>
      <c r="N739" s="288" t="s">
        <v>45</v>
      </c>
      <c r="O739" s="92"/>
      <c r="P739" s="230">
        <f>O739*H739</f>
        <v>0</v>
      </c>
      <c r="Q739" s="230">
        <v>0.00014999999999999999</v>
      </c>
      <c r="R739" s="230">
        <f>Q739*H739</f>
        <v>0.0029999999999999996</v>
      </c>
      <c r="S739" s="230">
        <v>0</v>
      </c>
      <c r="T739" s="231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2" t="s">
        <v>453</v>
      </c>
      <c r="AT739" s="232" t="s">
        <v>313</v>
      </c>
      <c r="AU739" s="232" t="s">
        <v>89</v>
      </c>
      <c r="AY739" s="18" t="s">
        <v>146</v>
      </c>
      <c r="BE739" s="233">
        <f>IF(N739="základní",J739,0)</f>
        <v>0</v>
      </c>
      <c r="BF739" s="233">
        <f>IF(N739="snížená",J739,0)</f>
        <v>0</v>
      </c>
      <c r="BG739" s="233">
        <f>IF(N739="zákl. přenesená",J739,0)</f>
        <v>0</v>
      </c>
      <c r="BH739" s="233">
        <f>IF(N739="sníž. přenesená",J739,0)</f>
        <v>0</v>
      </c>
      <c r="BI739" s="233">
        <f>IF(N739="nulová",J739,0)</f>
        <v>0</v>
      </c>
      <c r="BJ739" s="18" t="s">
        <v>85</v>
      </c>
      <c r="BK739" s="233">
        <f>ROUND(I739*H739,2)</f>
        <v>0</v>
      </c>
      <c r="BL739" s="18" t="s">
        <v>355</v>
      </c>
      <c r="BM739" s="232" t="s">
        <v>523</v>
      </c>
    </row>
    <row r="740" s="14" customFormat="1">
      <c r="A740" s="14"/>
      <c r="B740" s="245"/>
      <c r="C740" s="246"/>
      <c r="D740" s="236" t="s">
        <v>153</v>
      </c>
      <c r="E740" s="247" t="s">
        <v>1</v>
      </c>
      <c r="F740" s="248" t="s">
        <v>475</v>
      </c>
      <c r="G740" s="246"/>
      <c r="H740" s="249">
        <v>8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153</v>
      </c>
      <c r="AU740" s="255" t="s">
        <v>89</v>
      </c>
      <c r="AV740" s="14" t="s">
        <v>89</v>
      </c>
      <c r="AW740" s="14" t="s">
        <v>34</v>
      </c>
      <c r="AX740" s="14" t="s">
        <v>80</v>
      </c>
      <c r="AY740" s="255" t="s">
        <v>146</v>
      </c>
    </row>
    <row r="741" s="14" customFormat="1">
      <c r="A741" s="14"/>
      <c r="B741" s="245"/>
      <c r="C741" s="246"/>
      <c r="D741" s="236" t="s">
        <v>153</v>
      </c>
      <c r="E741" s="247" t="s">
        <v>1</v>
      </c>
      <c r="F741" s="248" t="s">
        <v>476</v>
      </c>
      <c r="G741" s="246"/>
      <c r="H741" s="249">
        <v>10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153</v>
      </c>
      <c r="AU741" s="255" t="s">
        <v>89</v>
      </c>
      <c r="AV741" s="14" t="s">
        <v>89</v>
      </c>
      <c r="AW741" s="14" t="s">
        <v>34</v>
      </c>
      <c r="AX741" s="14" t="s">
        <v>80</v>
      </c>
      <c r="AY741" s="255" t="s">
        <v>146</v>
      </c>
    </row>
    <row r="742" s="14" customFormat="1">
      <c r="A742" s="14"/>
      <c r="B742" s="245"/>
      <c r="C742" s="246"/>
      <c r="D742" s="236" t="s">
        <v>153</v>
      </c>
      <c r="E742" s="247" t="s">
        <v>1</v>
      </c>
      <c r="F742" s="248" t="s">
        <v>495</v>
      </c>
      <c r="G742" s="246"/>
      <c r="H742" s="249">
        <v>2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153</v>
      </c>
      <c r="AU742" s="255" t="s">
        <v>89</v>
      </c>
      <c r="AV742" s="14" t="s">
        <v>89</v>
      </c>
      <c r="AW742" s="14" t="s">
        <v>34</v>
      </c>
      <c r="AX742" s="14" t="s">
        <v>80</v>
      </c>
      <c r="AY742" s="255" t="s">
        <v>146</v>
      </c>
    </row>
    <row r="743" s="15" customFormat="1">
      <c r="A743" s="15"/>
      <c r="B743" s="256"/>
      <c r="C743" s="257"/>
      <c r="D743" s="236" t="s">
        <v>153</v>
      </c>
      <c r="E743" s="258" t="s">
        <v>1</v>
      </c>
      <c r="F743" s="259" t="s">
        <v>158</v>
      </c>
      <c r="G743" s="257"/>
      <c r="H743" s="260">
        <v>20</v>
      </c>
      <c r="I743" s="261"/>
      <c r="J743" s="257"/>
      <c r="K743" s="257"/>
      <c r="L743" s="262"/>
      <c r="M743" s="263"/>
      <c r="N743" s="264"/>
      <c r="O743" s="264"/>
      <c r="P743" s="264"/>
      <c r="Q743" s="264"/>
      <c r="R743" s="264"/>
      <c r="S743" s="264"/>
      <c r="T743" s="26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6" t="s">
        <v>153</v>
      </c>
      <c r="AU743" s="266" t="s">
        <v>89</v>
      </c>
      <c r="AV743" s="15" t="s">
        <v>95</v>
      </c>
      <c r="AW743" s="15" t="s">
        <v>34</v>
      </c>
      <c r="AX743" s="15" t="s">
        <v>85</v>
      </c>
      <c r="AY743" s="266" t="s">
        <v>146</v>
      </c>
    </row>
    <row r="744" s="2" customFormat="1" ht="24.15" customHeight="1">
      <c r="A744" s="39"/>
      <c r="B744" s="40"/>
      <c r="C744" s="220" t="s">
        <v>524</v>
      </c>
      <c r="D744" s="220" t="s">
        <v>148</v>
      </c>
      <c r="E744" s="221" t="s">
        <v>525</v>
      </c>
      <c r="F744" s="222" t="s">
        <v>526</v>
      </c>
      <c r="G744" s="223" t="s">
        <v>308</v>
      </c>
      <c r="H744" s="224">
        <v>20</v>
      </c>
      <c r="I744" s="225"/>
      <c r="J744" s="226">
        <f>ROUND(I744*H744,2)</f>
        <v>0</v>
      </c>
      <c r="K744" s="227"/>
      <c r="L744" s="45"/>
      <c r="M744" s="228" t="s">
        <v>1</v>
      </c>
      <c r="N744" s="229" t="s">
        <v>45</v>
      </c>
      <c r="O744" s="92"/>
      <c r="P744" s="230">
        <f>O744*H744</f>
        <v>0</v>
      </c>
      <c r="Q744" s="230">
        <v>0</v>
      </c>
      <c r="R744" s="230">
        <f>Q744*H744</f>
        <v>0</v>
      </c>
      <c r="S744" s="230">
        <v>0.0018</v>
      </c>
      <c r="T744" s="231">
        <f>S744*H744</f>
        <v>0.035999999999999997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2" t="s">
        <v>355</v>
      </c>
      <c r="AT744" s="232" t="s">
        <v>148</v>
      </c>
      <c r="AU744" s="232" t="s">
        <v>89</v>
      </c>
      <c r="AY744" s="18" t="s">
        <v>146</v>
      </c>
      <c r="BE744" s="233">
        <f>IF(N744="základní",J744,0)</f>
        <v>0</v>
      </c>
      <c r="BF744" s="233">
        <f>IF(N744="snížená",J744,0)</f>
        <v>0</v>
      </c>
      <c r="BG744" s="233">
        <f>IF(N744="zákl. přenesená",J744,0)</f>
        <v>0</v>
      </c>
      <c r="BH744" s="233">
        <f>IF(N744="sníž. přenesená",J744,0)</f>
        <v>0</v>
      </c>
      <c r="BI744" s="233">
        <f>IF(N744="nulová",J744,0)</f>
        <v>0</v>
      </c>
      <c r="BJ744" s="18" t="s">
        <v>85</v>
      </c>
      <c r="BK744" s="233">
        <f>ROUND(I744*H744,2)</f>
        <v>0</v>
      </c>
      <c r="BL744" s="18" t="s">
        <v>355</v>
      </c>
      <c r="BM744" s="232" t="s">
        <v>527</v>
      </c>
    </row>
    <row r="745" s="2" customFormat="1" ht="24.15" customHeight="1">
      <c r="A745" s="39"/>
      <c r="B745" s="40"/>
      <c r="C745" s="220" t="s">
        <v>528</v>
      </c>
      <c r="D745" s="220" t="s">
        <v>148</v>
      </c>
      <c r="E745" s="221" t="s">
        <v>529</v>
      </c>
      <c r="F745" s="222" t="s">
        <v>530</v>
      </c>
      <c r="G745" s="223" t="s">
        <v>308</v>
      </c>
      <c r="H745" s="224">
        <v>22</v>
      </c>
      <c r="I745" s="225"/>
      <c r="J745" s="226">
        <f>ROUND(I745*H745,2)</f>
        <v>0</v>
      </c>
      <c r="K745" s="227"/>
      <c r="L745" s="45"/>
      <c r="M745" s="228" t="s">
        <v>1</v>
      </c>
      <c r="N745" s="229" t="s">
        <v>45</v>
      </c>
      <c r="O745" s="92"/>
      <c r="P745" s="230">
        <f>O745*H745</f>
        <v>0</v>
      </c>
      <c r="Q745" s="230">
        <v>0</v>
      </c>
      <c r="R745" s="230">
        <f>Q745*H745</f>
        <v>0</v>
      </c>
      <c r="S745" s="230">
        <v>0.024</v>
      </c>
      <c r="T745" s="231">
        <f>S745*H745</f>
        <v>0.52800000000000002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2" t="s">
        <v>355</v>
      </c>
      <c r="AT745" s="232" t="s">
        <v>148</v>
      </c>
      <c r="AU745" s="232" t="s">
        <v>89</v>
      </c>
      <c r="AY745" s="18" t="s">
        <v>146</v>
      </c>
      <c r="BE745" s="233">
        <f>IF(N745="základní",J745,0)</f>
        <v>0</v>
      </c>
      <c r="BF745" s="233">
        <f>IF(N745="snížená",J745,0)</f>
        <v>0</v>
      </c>
      <c r="BG745" s="233">
        <f>IF(N745="zákl. přenesená",J745,0)</f>
        <v>0</v>
      </c>
      <c r="BH745" s="233">
        <f>IF(N745="sníž. přenesená",J745,0)</f>
        <v>0</v>
      </c>
      <c r="BI745" s="233">
        <f>IF(N745="nulová",J745,0)</f>
        <v>0</v>
      </c>
      <c r="BJ745" s="18" t="s">
        <v>85</v>
      </c>
      <c r="BK745" s="233">
        <f>ROUND(I745*H745,2)</f>
        <v>0</v>
      </c>
      <c r="BL745" s="18" t="s">
        <v>355</v>
      </c>
      <c r="BM745" s="232" t="s">
        <v>531</v>
      </c>
    </row>
    <row r="746" s="13" customFormat="1">
      <c r="A746" s="13"/>
      <c r="B746" s="234"/>
      <c r="C746" s="235"/>
      <c r="D746" s="236" t="s">
        <v>153</v>
      </c>
      <c r="E746" s="237" t="s">
        <v>1</v>
      </c>
      <c r="F746" s="238" t="s">
        <v>154</v>
      </c>
      <c r="G746" s="235"/>
      <c r="H746" s="237" t="s">
        <v>1</v>
      </c>
      <c r="I746" s="239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153</v>
      </c>
      <c r="AU746" s="244" t="s">
        <v>89</v>
      </c>
      <c r="AV746" s="13" t="s">
        <v>85</v>
      </c>
      <c r="AW746" s="13" t="s">
        <v>34</v>
      </c>
      <c r="AX746" s="13" t="s">
        <v>80</v>
      </c>
      <c r="AY746" s="244" t="s">
        <v>146</v>
      </c>
    </row>
    <row r="747" s="14" customFormat="1">
      <c r="A747" s="14"/>
      <c r="B747" s="245"/>
      <c r="C747" s="246"/>
      <c r="D747" s="236" t="s">
        <v>153</v>
      </c>
      <c r="E747" s="247" t="s">
        <v>1</v>
      </c>
      <c r="F747" s="248" t="s">
        <v>532</v>
      </c>
      <c r="G747" s="246"/>
      <c r="H747" s="249">
        <v>1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153</v>
      </c>
      <c r="AU747" s="255" t="s">
        <v>89</v>
      </c>
      <c r="AV747" s="14" t="s">
        <v>89</v>
      </c>
      <c r="AW747" s="14" t="s">
        <v>34</v>
      </c>
      <c r="AX747" s="14" t="s">
        <v>80</v>
      </c>
      <c r="AY747" s="255" t="s">
        <v>146</v>
      </c>
    </row>
    <row r="748" s="14" customFormat="1">
      <c r="A748" s="14"/>
      <c r="B748" s="245"/>
      <c r="C748" s="246"/>
      <c r="D748" s="236" t="s">
        <v>153</v>
      </c>
      <c r="E748" s="247" t="s">
        <v>1</v>
      </c>
      <c r="F748" s="248" t="s">
        <v>533</v>
      </c>
      <c r="G748" s="246"/>
      <c r="H748" s="249">
        <v>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153</v>
      </c>
      <c r="AU748" s="255" t="s">
        <v>89</v>
      </c>
      <c r="AV748" s="14" t="s">
        <v>89</v>
      </c>
      <c r="AW748" s="14" t="s">
        <v>34</v>
      </c>
      <c r="AX748" s="14" t="s">
        <v>80</v>
      </c>
      <c r="AY748" s="255" t="s">
        <v>146</v>
      </c>
    </row>
    <row r="749" s="14" customFormat="1">
      <c r="A749" s="14"/>
      <c r="B749" s="245"/>
      <c r="C749" s="246"/>
      <c r="D749" s="236" t="s">
        <v>153</v>
      </c>
      <c r="E749" s="247" t="s">
        <v>1</v>
      </c>
      <c r="F749" s="248" t="s">
        <v>534</v>
      </c>
      <c r="G749" s="246"/>
      <c r="H749" s="249">
        <v>2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153</v>
      </c>
      <c r="AU749" s="255" t="s">
        <v>89</v>
      </c>
      <c r="AV749" s="14" t="s">
        <v>89</v>
      </c>
      <c r="AW749" s="14" t="s">
        <v>34</v>
      </c>
      <c r="AX749" s="14" t="s">
        <v>80</v>
      </c>
      <c r="AY749" s="255" t="s">
        <v>146</v>
      </c>
    </row>
    <row r="750" s="14" customFormat="1">
      <c r="A750" s="14"/>
      <c r="B750" s="245"/>
      <c r="C750" s="246"/>
      <c r="D750" s="236" t="s">
        <v>153</v>
      </c>
      <c r="E750" s="247" t="s">
        <v>1</v>
      </c>
      <c r="F750" s="248" t="s">
        <v>535</v>
      </c>
      <c r="G750" s="246"/>
      <c r="H750" s="249">
        <v>1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153</v>
      </c>
      <c r="AU750" s="255" t="s">
        <v>89</v>
      </c>
      <c r="AV750" s="14" t="s">
        <v>89</v>
      </c>
      <c r="AW750" s="14" t="s">
        <v>34</v>
      </c>
      <c r="AX750" s="14" t="s">
        <v>80</v>
      </c>
      <c r="AY750" s="255" t="s">
        <v>146</v>
      </c>
    </row>
    <row r="751" s="13" customFormat="1">
      <c r="A751" s="13"/>
      <c r="B751" s="234"/>
      <c r="C751" s="235"/>
      <c r="D751" s="236" t="s">
        <v>153</v>
      </c>
      <c r="E751" s="237" t="s">
        <v>1</v>
      </c>
      <c r="F751" s="238" t="s">
        <v>536</v>
      </c>
      <c r="G751" s="235"/>
      <c r="H751" s="237" t="s">
        <v>1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153</v>
      </c>
      <c r="AU751" s="244" t="s">
        <v>89</v>
      </c>
      <c r="AV751" s="13" t="s">
        <v>85</v>
      </c>
      <c r="AW751" s="13" t="s">
        <v>34</v>
      </c>
      <c r="AX751" s="13" t="s">
        <v>80</v>
      </c>
      <c r="AY751" s="244" t="s">
        <v>146</v>
      </c>
    </row>
    <row r="752" s="14" customFormat="1">
      <c r="A752" s="14"/>
      <c r="B752" s="245"/>
      <c r="C752" s="246"/>
      <c r="D752" s="236" t="s">
        <v>153</v>
      </c>
      <c r="E752" s="247" t="s">
        <v>1</v>
      </c>
      <c r="F752" s="248" t="s">
        <v>537</v>
      </c>
      <c r="G752" s="246"/>
      <c r="H752" s="249">
        <v>1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153</v>
      </c>
      <c r="AU752" s="255" t="s">
        <v>89</v>
      </c>
      <c r="AV752" s="14" t="s">
        <v>89</v>
      </c>
      <c r="AW752" s="14" t="s">
        <v>34</v>
      </c>
      <c r="AX752" s="14" t="s">
        <v>80</v>
      </c>
      <c r="AY752" s="255" t="s">
        <v>146</v>
      </c>
    </row>
    <row r="753" s="14" customFormat="1">
      <c r="A753" s="14"/>
      <c r="B753" s="245"/>
      <c r="C753" s="246"/>
      <c r="D753" s="236" t="s">
        <v>153</v>
      </c>
      <c r="E753" s="247" t="s">
        <v>1</v>
      </c>
      <c r="F753" s="248" t="s">
        <v>538</v>
      </c>
      <c r="G753" s="246"/>
      <c r="H753" s="249">
        <v>1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153</v>
      </c>
      <c r="AU753" s="255" t="s">
        <v>89</v>
      </c>
      <c r="AV753" s="14" t="s">
        <v>89</v>
      </c>
      <c r="AW753" s="14" t="s">
        <v>34</v>
      </c>
      <c r="AX753" s="14" t="s">
        <v>80</v>
      </c>
      <c r="AY753" s="255" t="s">
        <v>146</v>
      </c>
    </row>
    <row r="754" s="14" customFormat="1">
      <c r="A754" s="14"/>
      <c r="B754" s="245"/>
      <c r="C754" s="246"/>
      <c r="D754" s="236" t="s">
        <v>153</v>
      </c>
      <c r="E754" s="247" t="s">
        <v>1</v>
      </c>
      <c r="F754" s="248" t="s">
        <v>539</v>
      </c>
      <c r="G754" s="246"/>
      <c r="H754" s="249">
        <v>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153</v>
      </c>
      <c r="AU754" s="255" t="s">
        <v>89</v>
      </c>
      <c r="AV754" s="14" t="s">
        <v>89</v>
      </c>
      <c r="AW754" s="14" t="s">
        <v>34</v>
      </c>
      <c r="AX754" s="14" t="s">
        <v>80</v>
      </c>
      <c r="AY754" s="255" t="s">
        <v>146</v>
      </c>
    </row>
    <row r="755" s="14" customFormat="1">
      <c r="A755" s="14"/>
      <c r="B755" s="245"/>
      <c r="C755" s="246"/>
      <c r="D755" s="236" t="s">
        <v>153</v>
      </c>
      <c r="E755" s="247" t="s">
        <v>1</v>
      </c>
      <c r="F755" s="248" t="s">
        <v>540</v>
      </c>
      <c r="G755" s="246"/>
      <c r="H755" s="249">
        <v>2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153</v>
      </c>
      <c r="AU755" s="255" t="s">
        <v>89</v>
      </c>
      <c r="AV755" s="14" t="s">
        <v>89</v>
      </c>
      <c r="AW755" s="14" t="s">
        <v>34</v>
      </c>
      <c r="AX755" s="14" t="s">
        <v>80</v>
      </c>
      <c r="AY755" s="255" t="s">
        <v>146</v>
      </c>
    </row>
    <row r="756" s="14" customFormat="1">
      <c r="A756" s="14"/>
      <c r="B756" s="245"/>
      <c r="C756" s="246"/>
      <c r="D756" s="236" t="s">
        <v>153</v>
      </c>
      <c r="E756" s="247" t="s">
        <v>1</v>
      </c>
      <c r="F756" s="248" t="s">
        <v>541</v>
      </c>
      <c r="G756" s="246"/>
      <c r="H756" s="249">
        <v>2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153</v>
      </c>
      <c r="AU756" s="255" t="s">
        <v>89</v>
      </c>
      <c r="AV756" s="14" t="s">
        <v>89</v>
      </c>
      <c r="AW756" s="14" t="s">
        <v>34</v>
      </c>
      <c r="AX756" s="14" t="s">
        <v>80</v>
      </c>
      <c r="AY756" s="255" t="s">
        <v>146</v>
      </c>
    </row>
    <row r="757" s="16" customFormat="1">
      <c r="A757" s="16"/>
      <c r="B757" s="267"/>
      <c r="C757" s="268"/>
      <c r="D757" s="236" t="s">
        <v>153</v>
      </c>
      <c r="E757" s="269" t="s">
        <v>1</v>
      </c>
      <c r="F757" s="270" t="s">
        <v>163</v>
      </c>
      <c r="G757" s="268"/>
      <c r="H757" s="271">
        <v>13</v>
      </c>
      <c r="I757" s="272"/>
      <c r="J757" s="268"/>
      <c r="K757" s="268"/>
      <c r="L757" s="273"/>
      <c r="M757" s="274"/>
      <c r="N757" s="275"/>
      <c r="O757" s="275"/>
      <c r="P757" s="275"/>
      <c r="Q757" s="275"/>
      <c r="R757" s="275"/>
      <c r="S757" s="275"/>
      <c r="T757" s="27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T757" s="277" t="s">
        <v>153</v>
      </c>
      <c r="AU757" s="277" t="s">
        <v>89</v>
      </c>
      <c r="AV757" s="16" t="s">
        <v>92</v>
      </c>
      <c r="AW757" s="16" t="s">
        <v>34</v>
      </c>
      <c r="AX757" s="16" t="s">
        <v>80</v>
      </c>
      <c r="AY757" s="277" t="s">
        <v>146</v>
      </c>
    </row>
    <row r="758" s="13" customFormat="1">
      <c r="A758" s="13"/>
      <c r="B758" s="234"/>
      <c r="C758" s="235"/>
      <c r="D758" s="236" t="s">
        <v>153</v>
      </c>
      <c r="E758" s="237" t="s">
        <v>1</v>
      </c>
      <c r="F758" s="238" t="s">
        <v>542</v>
      </c>
      <c r="G758" s="235"/>
      <c r="H758" s="237" t="s">
        <v>1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153</v>
      </c>
      <c r="AU758" s="244" t="s">
        <v>89</v>
      </c>
      <c r="AV758" s="13" t="s">
        <v>85</v>
      </c>
      <c r="AW758" s="13" t="s">
        <v>34</v>
      </c>
      <c r="AX758" s="13" t="s">
        <v>80</v>
      </c>
      <c r="AY758" s="244" t="s">
        <v>146</v>
      </c>
    </row>
    <row r="759" s="14" customFormat="1">
      <c r="A759" s="14"/>
      <c r="B759" s="245"/>
      <c r="C759" s="246"/>
      <c r="D759" s="236" t="s">
        <v>153</v>
      </c>
      <c r="E759" s="247" t="s">
        <v>1</v>
      </c>
      <c r="F759" s="248" t="s">
        <v>311</v>
      </c>
      <c r="G759" s="246"/>
      <c r="H759" s="249">
        <v>1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153</v>
      </c>
      <c r="AU759" s="255" t="s">
        <v>89</v>
      </c>
      <c r="AV759" s="14" t="s">
        <v>89</v>
      </c>
      <c r="AW759" s="14" t="s">
        <v>34</v>
      </c>
      <c r="AX759" s="14" t="s">
        <v>80</v>
      </c>
      <c r="AY759" s="255" t="s">
        <v>146</v>
      </c>
    </row>
    <row r="760" s="14" customFormat="1">
      <c r="A760" s="14"/>
      <c r="B760" s="245"/>
      <c r="C760" s="246"/>
      <c r="D760" s="236" t="s">
        <v>153</v>
      </c>
      <c r="E760" s="247" t="s">
        <v>1</v>
      </c>
      <c r="F760" s="248" t="s">
        <v>543</v>
      </c>
      <c r="G760" s="246"/>
      <c r="H760" s="249">
        <v>1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153</v>
      </c>
      <c r="AU760" s="255" t="s">
        <v>89</v>
      </c>
      <c r="AV760" s="14" t="s">
        <v>89</v>
      </c>
      <c r="AW760" s="14" t="s">
        <v>34</v>
      </c>
      <c r="AX760" s="14" t="s">
        <v>80</v>
      </c>
      <c r="AY760" s="255" t="s">
        <v>146</v>
      </c>
    </row>
    <row r="761" s="16" customFormat="1">
      <c r="A761" s="16"/>
      <c r="B761" s="267"/>
      <c r="C761" s="268"/>
      <c r="D761" s="236" t="s">
        <v>153</v>
      </c>
      <c r="E761" s="269" t="s">
        <v>1</v>
      </c>
      <c r="F761" s="270" t="s">
        <v>163</v>
      </c>
      <c r="G761" s="268"/>
      <c r="H761" s="271">
        <v>2</v>
      </c>
      <c r="I761" s="272"/>
      <c r="J761" s="268"/>
      <c r="K761" s="268"/>
      <c r="L761" s="273"/>
      <c r="M761" s="274"/>
      <c r="N761" s="275"/>
      <c r="O761" s="275"/>
      <c r="P761" s="275"/>
      <c r="Q761" s="275"/>
      <c r="R761" s="275"/>
      <c r="S761" s="275"/>
      <c r="T761" s="27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T761" s="277" t="s">
        <v>153</v>
      </c>
      <c r="AU761" s="277" t="s">
        <v>89</v>
      </c>
      <c r="AV761" s="16" t="s">
        <v>92</v>
      </c>
      <c r="AW761" s="16" t="s">
        <v>34</v>
      </c>
      <c r="AX761" s="16" t="s">
        <v>80</v>
      </c>
      <c r="AY761" s="277" t="s">
        <v>146</v>
      </c>
    </row>
    <row r="762" s="13" customFormat="1">
      <c r="A762" s="13"/>
      <c r="B762" s="234"/>
      <c r="C762" s="235"/>
      <c r="D762" s="236" t="s">
        <v>153</v>
      </c>
      <c r="E762" s="237" t="s">
        <v>1</v>
      </c>
      <c r="F762" s="238" t="s">
        <v>194</v>
      </c>
      <c r="G762" s="235"/>
      <c r="H762" s="237" t="s">
        <v>1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153</v>
      </c>
      <c r="AU762" s="244" t="s">
        <v>89</v>
      </c>
      <c r="AV762" s="13" t="s">
        <v>85</v>
      </c>
      <c r="AW762" s="13" t="s">
        <v>34</v>
      </c>
      <c r="AX762" s="13" t="s">
        <v>80</v>
      </c>
      <c r="AY762" s="244" t="s">
        <v>146</v>
      </c>
    </row>
    <row r="763" s="14" customFormat="1">
      <c r="A763" s="14"/>
      <c r="B763" s="245"/>
      <c r="C763" s="246"/>
      <c r="D763" s="236" t="s">
        <v>153</v>
      </c>
      <c r="E763" s="247" t="s">
        <v>1</v>
      </c>
      <c r="F763" s="248" t="s">
        <v>544</v>
      </c>
      <c r="G763" s="246"/>
      <c r="H763" s="249">
        <v>1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153</v>
      </c>
      <c r="AU763" s="255" t="s">
        <v>89</v>
      </c>
      <c r="AV763" s="14" t="s">
        <v>89</v>
      </c>
      <c r="AW763" s="14" t="s">
        <v>34</v>
      </c>
      <c r="AX763" s="14" t="s">
        <v>80</v>
      </c>
      <c r="AY763" s="255" t="s">
        <v>146</v>
      </c>
    </row>
    <row r="764" s="14" customFormat="1">
      <c r="A764" s="14"/>
      <c r="B764" s="245"/>
      <c r="C764" s="246"/>
      <c r="D764" s="236" t="s">
        <v>153</v>
      </c>
      <c r="E764" s="247" t="s">
        <v>1</v>
      </c>
      <c r="F764" s="248" t="s">
        <v>545</v>
      </c>
      <c r="G764" s="246"/>
      <c r="H764" s="249">
        <v>1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153</v>
      </c>
      <c r="AU764" s="255" t="s">
        <v>89</v>
      </c>
      <c r="AV764" s="14" t="s">
        <v>89</v>
      </c>
      <c r="AW764" s="14" t="s">
        <v>34</v>
      </c>
      <c r="AX764" s="14" t="s">
        <v>80</v>
      </c>
      <c r="AY764" s="255" t="s">
        <v>146</v>
      </c>
    </row>
    <row r="765" s="16" customFormat="1">
      <c r="A765" s="16"/>
      <c r="B765" s="267"/>
      <c r="C765" s="268"/>
      <c r="D765" s="236" t="s">
        <v>153</v>
      </c>
      <c r="E765" s="269" t="s">
        <v>1</v>
      </c>
      <c r="F765" s="270" t="s">
        <v>163</v>
      </c>
      <c r="G765" s="268"/>
      <c r="H765" s="271">
        <v>2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77" t="s">
        <v>153</v>
      </c>
      <c r="AU765" s="277" t="s">
        <v>89</v>
      </c>
      <c r="AV765" s="16" t="s">
        <v>92</v>
      </c>
      <c r="AW765" s="16" t="s">
        <v>34</v>
      </c>
      <c r="AX765" s="16" t="s">
        <v>80</v>
      </c>
      <c r="AY765" s="277" t="s">
        <v>146</v>
      </c>
    </row>
    <row r="766" s="13" customFormat="1">
      <c r="A766" s="13"/>
      <c r="B766" s="234"/>
      <c r="C766" s="235"/>
      <c r="D766" s="236" t="s">
        <v>153</v>
      </c>
      <c r="E766" s="237" t="s">
        <v>1</v>
      </c>
      <c r="F766" s="238" t="s">
        <v>197</v>
      </c>
      <c r="G766" s="235"/>
      <c r="H766" s="237" t="s">
        <v>1</v>
      </c>
      <c r="I766" s="239"/>
      <c r="J766" s="235"/>
      <c r="K766" s="235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153</v>
      </c>
      <c r="AU766" s="244" t="s">
        <v>89</v>
      </c>
      <c r="AV766" s="13" t="s">
        <v>85</v>
      </c>
      <c r="AW766" s="13" t="s">
        <v>34</v>
      </c>
      <c r="AX766" s="13" t="s">
        <v>80</v>
      </c>
      <c r="AY766" s="244" t="s">
        <v>146</v>
      </c>
    </row>
    <row r="767" s="14" customFormat="1">
      <c r="A767" s="14"/>
      <c r="B767" s="245"/>
      <c r="C767" s="246"/>
      <c r="D767" s="236" t="s">
        <v>153</v>
      </c>
      <c r="E767" s="247" t="s">
        <v>1</v>
      </c>
      <c r="F767" s="248" t="s">
        <v>546</v>
      </c>
      <c r="G767" s="246"/>
      <c r="H767" s="249">
        <v>1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153</v>
      </c>
      <c r="AU767" s="255" t="s">
        <v>89</v>
      </c>
      <c r="AV767" s="14" t="s">
        <v>89</v>
      </c>
      <c r="AW767" s="14" t="s">
        <v>34</v>
      </c>
      <c r="AX767" s="14" t="s">
        <v>80</v>
      </c>
      <c r="AY767" s="255" t="s">
        <v>146</v>
      </c>
    </row>
    <row r="768" s="16" customFormat="1">
      <c r="A768" s="16"/>
      <c r="B768" s="267"/>
      <c r="C768" s="268"/>
      <c r="D768" s="236" t="s">
        <v>153</v>
      </c>
      <c r="E768" s="269" t="s">
        <v>1</v>
      </c>
      <c r="F768" s="270" t="s">
        <v>163</v>
      </c>
      <c r="G768" s="268"/>
      <c r="H768" s="271">
        <v>1</v>
      </c>
      <c r="I768" s="272"/>
      <c r="J768" s="268"/>
      <c r="K768" s="268"/>
      <c r="L768" s="273"/>
      <c r="M768" s="274"/>
      <c r="N768" s="275"/>
      <c r="O768" s="275"/>
      <c r="P768" s="275"/>
      <c r="Q768" s="275"/>
      <c r="R768" s="275"/>
      <c r="S768" s="275"/>
      <c r="T768" s="27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77" t="s">
        <v>153</v>
      </c>
      <c r="AU768" s="277" t="s">
        <v>89</v>
      </c>
      <c r="AV768" s="16" t="s">
        <v>92</v>
      </c>
      <c r="AW768" s="16" t="s">
        <v>34</v>
      </c>
      <c r="AX768" s="16" t="s">
        <v>80</v>
      </c>
      <c r="AY768" s="277" t="s">
        <v>146</v>
      </c>
    </row>
    <row r="769" s="13" customFormat="1">
      <c r="A769" s="13"/>
      <c r="B769" s="234"/>
      <c r="C769" s="235"/>
      <c r="D769" s="236" t="s">
        <v>153</v>
      </c>
      <c r="E769" s="237" t="s">
        <v>1</v>
      </c>
      <c r="F769" s="238" t="s">
        <v>156</v>
      </c>
      <c r="G769" s="235"/>
      <c r="H769" s="237" t="s">
        <v>1</v>
      </c>
      <c r="I769" s="239"/>
      <c r="J769" s="235"/>
      <c r="K769" s="235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153</v>
      </c>
      <c r="AU769" s="244" t="s">
        <v>89</v>
      </c>
      <c r="AV769" s="13" t="s">
        <v>85</v>
      </c>
      <c r="AW769" s="13" t="s">
        <v>34</v>
      </c>
      <c r="AX769" s="13" t="s">
        <v>80</v>
      </c>
      <c r="AY769" s="244" t="s">
        <v>146</v>
      </c>
    </row>
    <row r="770" s="14" customFormat="1">
      <c r="A770" s="14"/>
      <c r="B770" s="245"/>
      <c r="C770" s="246"/>
      <c r="D770" s="236" t="s">
        <v>153</v>
      </c>
      <c r="E770" s="247" t="s">
        <v>1</v>
      </c>
      <c r="F770" s="248" t="s">
        <v>328</v>
      </c>
      <c r="G770" s="246"/>
      <c r="H770" s="249">
        <v>1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153</v>
      </c>
      <c r="AU770" s="255" t="s">
        <v>89</v>
      </c>
      <c r="AV770" s="14" t="s">
        <v>89</v>
      </c>
      <c r="AW770" s="14" t="s">
        <v>34</v>
      </c>
      <c r="AX770" s="14" t="s">
        <v>80</v>
      </c>
      <c r="AY770" s="255" t="s">
        <v>146</v>
      </c>
    </row>
    <row r="771" s="16" customFormat="1">
      <c r="A771" s="16"/>
      <c r="B771" s="267"/>
      <c r="C771" s="268"/>
      <c r="D771" s="236" t="s">
        <v>153</v>
      </c>
      <c r="E771" s="269" t="s">
        <v>1</v>
      </c>
      <c r="F771" s="270" t="s">
        <v>163</v>
      </c>
      <c r="G771" s="268"/>
      <c r="H771" s="271">
        <v>1</v>
      </c>
      <c r="I771" s="272"/>
      <c r="J771" s="268"/>
      <c r="K771" s="268"/>
      <c r="L771" s="273"/>
      <c r="M771" s="274"/>
      <c r="N771" s="275"/>
      <c r="O771" s="275"/>
      <c r="P771" s="275"/>
      <c r="Q771" s="275"/>
      <c r="R771" s="275"/>
      <c r="S771" s="275"/>
      <c r="T771" s="27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277" t="s">
        <v>153</v>
      </c>
      <c r="AU771" s="277" t="s">
        <v>89</v>
      </c>
      <c r="AV771" s="16" t="s">
        <v>92</v>
      </c>
      <c r="AW771" s="16" t="s">
        <v>34</v>
      </c>
      <c r="AX771" s="16" t="s">
        <v>80</v>
      </c>
      <c r="AY771" s="277" t="s">
        <v>146</v>
      </c>
    </row>
    <row r="772" s="13" customFormat="1">
      <c r="A772" s="13"/>
      <c r="B772" s="234"/>
      <c r="C772" s="235"/>
      <c r="D772" s="236" t="s">
        <v>153</v>
      </c>
      <c r="E772" s="237" t="s">
        <v>1</v>
      </c>
      <c r="F772" s="238" t="s">
        <v>200</v>
      </c>
      <c r="G772" s="235"/>
      <c r="H772" s="237" t="s">
        <v>1</v>
      </c>
      <c r="I772" s="239"/>
      <c r="J772" s="235"/>
      <c r="K772" s="235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153</v>
      </c>
      <c r="AU772" s="244" t="s">
        <v>89</v>
      </c>
      <c r="AV772" s="13" t="s">
        <v>85</v>
      </c>
      <c r="AW772" s="13" t="s">
        <v>34</v>
      </c>
      <c r="AX772" s="13" t="s">
        <v>80</v>
      </c>
      <c r="AY772" s="244" t="s">
        <v>146</v>
      </c>
    </row>
    <row r="773" s="14" customFormat="1">
      <c r="A773" s="14"/>
      <c r="B773" s="245"/>
      <c r="C773" s="246"/>
      <c r="D773" s="236" t="s">
        <v>153</v>
      </c>
      <c r="E773" s="247" t="s">
        <v>1</v>
      </c>
      <c r="F773" s="248" t="s">
        <v>547</v>
      </c>
      <c r="G773" s="246"/>
      <c r="H773" s="249">
        <v>1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153</v>
      </c>
      <c r="AU773" s="255" t="s">
        <v>89</v>
      </c>
      <c r="AV773" s="14" t="s">
        <v>89</v>
      </c>
      <c r="AW773" s="14" t="s">
        <v>34</v>
      </c>
      <c r="AX773" s="14" t="s">
        <v>80</v>
      </c>
      <c r="AY773" s="255" t="s">
        <v>146</v>
      </c>
    </row>
    <row r="774" s="14" customFormat="1">
      <c r="A774" s="14"/>
      <c r="B774" s="245"/>
      <c r="C774" s="246"/>
      <c r="D774" s="236" t="s">
        <v>153</v>
      </c>
      <c r="E774" s="247" t="s">
        <v>1</v>
      </c>
      <c r="F774" s="248" t="s">
        <v>548</v>
      </c>
      <c r="G774" s="246"/>
      <c r="H774" s="249">
        <v>1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153</v>
      </c>
      <c r="AU774" s="255" t="s">
        <v>89</v>
      </c>
      <c r="AV774" s="14" t="s">
        <v>89</v>
      </c>
      <c r="AW774" s="14" t="s">
        <v>34</v>
      </c>
      <c r="AX774" s="14" t="s">
        <v>80</v>
      </c>
      <c r="AY774" s="255" t="s">
        <v>146</v>
      </c>
    </row>
    <row r="775" s="14" customFormat="1">
      <c r="A775" s="14"/>
      <c r="B775" s="245"/>
      <c r="C775" s="246"/>
      <c r="D775" s="236" t="s">
        <v>153</v>
      </c>
      <c r="E775" s="247" t="s">
        <v>1</v>
      </c>
      <c r="F775" s="248" t="s">
        <v>549</v>
      </c>
      <c r="G775" s="246"/>
      <c r="H775" s="249">
        <v>1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153</v>
      </c>
      <c r="AU775" s="255" t="s">
        <v>89</v>
      </c>
      <c r="AV775" s="14" t="s">
        <v>89</v>
      </c>
      <c r="AW775" s="14" t="s">
        <v>34</v>
      </c>
      <c r="AX775" s="14" t="s">
        <v>80</v>
      </c>
      <c r="AY775" s="255" t="s">
        <v>146</v>
      </c>
    </row>
    <row r="776" s="16" customFormat="1">
      <c r="A776" s="16"/>
      <c r="B776" s="267"/>
      <c r="C776" s="268"/>
      <c r="D776" s="236" t="s">
        <v>153</v>
      </c>
      <c r="E776" s="269" t="s">
        <v>1</v>
      </c>
      <c r="F776" s="270" t="s">
        <v>163</v>
      </c>
      <c r="G776" s="268"/>
      <c r="H776" s="271">
        <v>3</v>
      </c>
      <c r="I776" s="272"/>
      <c r="J776" s="268"/>
      <c r="K776" s="268"/>
      <c r="L776" s="273"/>
      <c r="M776" s="274"/>
      <c r="N776" s="275"/>
      <c r="O776" s="275"/>
      <c r="P776" s="275"/>
      <c r="Q776" s="275"/>
      <c r="R776" s="275"/>
      <c r="S776" s="275"/>
      <c r="T776" s="27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277" t="s">
        <v>153</v>
      </c>
      <c r="AU776" s="277" t="s">
        <v>89</v>
      </c>
      <c r="AV776" s="16" t="s">
        <v>92</v>
      </c>
      <c r="AW776" s="16" t="s">
        <v>34</v>
      </c>
      <c r="AX776" s="16" t="s">
        <v>80</v>
      </c>
      <c r="AY776" s="277" t="s">
        <v>146</v>
      </c>
    </row>
    <row r="777" s="15" customFormat="1">
      <c r="A777" s="15"/>
      <c r="B777" s="256"/>
      <c r="C777" s="257"/>
      <c r="D777" s="236" t="s">
        <v>153</v>
      </c>
      <c r="E777" s="258" t="s">
        <v>1</v>
      </c>
      <c r="F777" s="259" t="s">
        <v>158</v>
      </c>
      <c r="G777" s="257"/>
      <c r="H777" s="260">
        <v>22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153</v>
      </c>
      <c r="AU777" s="266" t="s">
        <v>89</v>
      </c>
      <c r="AV777" s="15" t="s">
        <v>95</v>
      </c>
      <c r="AW777" s="15" t="s">
        <v>34</v>
      </c>
      <c r="AX777" s="15" t="s">
        <v>85</v>
      </c>
      <c r="AY777" s="266" t="s">
        <v>146</v>
      </c>
    </row>
    <row r="778" s="2" customFormat="1" ht="24.15" customHeight="1">
      <c r="A778" s="39"/>
      <c r="B778" s="40"/>
      <c r="C778" s="220" t="s">
        <v>550</v>
      </c>
      <c r="D778" s="220" t="s">
        <v>148</v>
      </c>
      <c r="E778" s="221" t="s">
        <v>551</v>
      </c>
      <c r="F778" s="222" t="s">
        <v>552</v>
      </c>
      <c r="G778" s="223" t="s">
        <v>308</v>
      </c>
      <c r="H778" s="224">
        <v>1</v>
      </c>
      <c r="I778" s="225"/>
      <c r="J778" s="226">
        <f>ROUND(I778*H778,2)</f>
        <v>0</v>
      </c>
      <c r="K778" s="227"/>
      <c r="L778" s="45"/>
      <c r="M778" s="228" t="s">
        <v>1</v>
      </c>
      <c r="N778" s="229" t="s">
        <v>45</v>
      </c>
      <c r="O778" s="92"/>
      <c r="P778" s="230">
        <f>O778*H778</f>
        <v>0</v>
      </c>
      <c r="Q778" s="230">
        <v>0</v>
      </c>
      <c r="R778" s="230">
        <f>Q778*H778</f>
        <v>0</v>
      </c>
      <c r="S778" s="230">
        <v>0.028000000000000001</v>
      </c>
      <c r="T778" s="231">
        <f>S778*H778</f>
        <v>0.028000000000000001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32" t="s">
        <v>355</v>
      </c>
      <c r="AT778" s="232" t="s">
        <v>148</v>
      </c>
      <c r="AU778" s="232" t="s">
        <v>89</v>
      </c>
      <c r="AY778" s="18" t="s">
        <v>146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85</v>
      </c>
      <c r="BK778" s="233">
        <f>ROUND(I778*H778,2)</f>
        <v>0</v>
      </c>
      <c r="BL778" s="18" t="s">
        <v>355</v>
      </c>
      <c r="BM778" s="232" t="s">
        <v>553</v>
      </c>
    </row>
    <row r="779" s="13" customFormat="1">
      <c r="A779" s="13"/>
      <c r="B779" s="234"/>
      <c r="C779" s="235"/>
      <c r="D779" s="236" t="s">
        <v>153</v>
      </c>
      <c r="E779" s="237" t="s">
        <v>1</v>
      </c>
      <c r="F779" s="238" t="s">
        <v>554</v>
      </c>
      <c r="G779" s="235"/>
      <c r="H779" s="237" t="s">
        <v>1</v>
      </c>
      <c r="I779" s="239"/>
      <c r="J779" s="235"/>
      <c r="K779" s="235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153</v>
      </c>
      <c r="AU779" s="244" t="s">
        <v>89</v>
      </c>
      <c r="AV779" s="13" t="s">
        <v>85</v>
      </c>
      <c r="AW779" s="13" t="s">
        <v>34</v>
      </c>
      <c r="AX779" s="13" t="s">
        <v>80</v>
      </c>
      <c r="AY779" s="244" t="s">
        <v>146</v>
      </c>
    </row>
    <row r="780" s="14" customFormat="1">
      <c r="A780" s="14"/>
      <c r="B780" s="245"/>
      <c r="C780" s="246"/>
      <c r="D780" s="236" t="s">
        <v>153</v>
      </c>
      <c r="E780" s="247" t="s">
        <v>1</v>
      </c>
      <c r="F780" s="248" t="s">
        <v>555</v>
      </c>
      <c r="G780" s="246"/>
      <c r="H780" s="249">
        <v>1</v>
      </c>
      <c r="I780" s="250"/>
      <c r="J780" s="246"/>
      <c r="K780" s="246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153</v>
      </c>
      <c r="AU780" s="255" t="s">
        <v>89</v>
      </c>
      <c r="AV780" s="14" t="s">
        <v>89</v>
      </c>
      <c r="AW780" s="14" t="s">
        <v>34</v>
      </c>
      <c r="AX780" s="14" t="s">
        <v>85</v>
      </c>
      <c r="AY780" s="255" t="s">
        <v>146</v>
      </c>
    </row>
    <row r="781" s="2" customFormat="1" ht="16.5" customHeight="1">
      <c r="A781" s="39"/>
      <c r="B781" s="40"/>
      <c r="C781" s="220" t="s">
        <v>556</v>
      </c>
      <c r="D781" s="220" t="s">
        <v>148</v>
      </c>
      <c r="E781" s="221" t="s">
        <v>557</v>
      </c>
      <c r="F781" s="222" t="s">
        <v>558</v>
      </c>
      <c r="G781" s="223" t="s">
        <v>559</v>
      </c>
      <c r="H781" s="224">
        <v>6.5999999999999996</v>
      </c>
      <c r="I781" s="225"/>
      <c r="J781" s="226">
        <f>ROUND(I781*H781,2)</f>
        <v>0</v>
      </c>
      <c r="K781" s="227"/>
      <c r="L781" s="45"/>
      <c r="M781" s="228" t="s">
        <v>1</v>
      </c>
      <c r="N781" s="229" t="s">
        <v>45</v>
      </c>
      <c r="O781" s="92"/>
      <c r="P781" s="230">
        <f>O781*H781</f>
        <v>0</v>
      </c>
      <c r="Q781" s="230">
        <v>0</v>
      </c>
      <c r="R781" s="230">
        <f>Q781*H781</f>
        <v>0</v>
      </c>
      <c r="S781" s="230">
        <v>0</v>
      </c>
      <c r="T781" s="231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32" t="s">
        <v>355</v>
      </c>
      <c r="AT781" s="232" t="s">
        <v>148</v>
      </c>
      <c r="AU781" s="232" t="s">
        <v>89</v>
      </c>
      <c r="AY781" s="18" t="s">
        <v>146</v>
      </c>
      <c r="BE781" s="233">
        <f>IF(N781="základní",J781,0)</f>
        <v>0</v>
      </c>
      <c r="BF781" s="233">
        <f>IF(N781="snížená",J781,0)</f>
        <v>0</v>
      </c>
      <c r="BG781" s="233">
        <f>IF(N781="zákl. přenesená",J781,0)</f>
        <v>0</v>
      </c>
      <c r="BH781" s="233">
        <f>IF(N781="sníž. přenesená",J781,0)</f>
        <v>0</v>
      </c>
      <c r="BI781" s="233">
        <f>IF(N781="nulová",J781,0)</f>
        <v>0</v>
      </c>
      <c r="BJ781" s="18" t="s">
        <v>85</v>
      </c>
      <c r="BK781" s="233">
        <f>ROUND(I781*H781,2)</f>
        <v>0</v>
      </c>
      <c r="BL781" s="18" t="s">
        <v>355</v>
      </c>
      <c r="BM781" s="232" t="s">
        <v>560</v>
      </c>
    </row>
    <row r="782" s="13" customFormat="1">
      <c r="A782" s="13"/>
      <c r="B782" s="234"/>
      <c r="C782" s="235"/>
      <c r="D782" s="236" t="s">
        <v>153</v>
      </c>
      <c r="E782" s="237" t="s">
        <v>1</v>
      </c>
      <c r="F782" s="238" t="s">
        <v>191</v>
      </c>
      <c r="G782" s="235"/>
      <c r="H782" s="237" t="s">
        <v>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153</v>
      </c>
      <c r="AU782" s="244" t="s">
        <v>89</v>
      </c>
      <c r="AV782" s="13" t="s">
        <v>85</v>
      </c>
      <c r="AW782" s="13" t="s">
        <v>34</v>
      </c>
      <c r="AX782" s="13" t="s">
        <v>80</v>
      </c>
      <c r="AY782" s="244" t="s">
        <v>146</v>
      </c>
    </row>
    <row r="783" s="14" customFormat="1">
      <c r="A783" s="14"/>
      <c r="B783" s="245"/>
      <c r="C783" s="246"/>
      <c r="D783" s="236" t="s">
        <v>153</v>
      </c>
      <c r="E783" s="247" t="s">
        <v>1</v>
      </c>
      <c r="F783" s="248" t="s">
        <v>561</v>
      </c>
      <c r="G783" s="246"/>
      <c r="H783" s="249">
        <v>2.1000000000000001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153</v>
      </c>
      <c r="AU783" s="255" t="s">
        <v>89</v>
      </c>
      <c r="AV783" s="14" t="s">
        <v>89</v>
      </c>
      <c r="AW783" s="14" t="s">
        <v>34</v>
      </c>
      <c r="AX783" s="14" t="s">
        <v>80</v>
      </c>
      <c r="AY783" s="255" t="s">
        <v>146</v>
      </c>
    </row>
    <row r="784" s="16" customFormat="1">
      <c r="A784" s="16"/>
      <c r="B784" s="267"/>
      <c r="C784" s="268"/>
      <c r="D784" s="236" t="s">
        <v>153</v>
      </c>
      <c r="E784" s="269" t="s">
        <v>1</v>
      </c>
      <c r="F784" s="270" t="s">
        <v>163</v>
      </c>
      <c r="G784" s="268"/>
      <c r="H784" s="271">
        <v>2.1000000000000001</v>
      </c>
      <c r="I784" s="272"/>
      <c r="J784" s="268"/>
      <c r="K784" s="268"/>
      <c r="L784" s="273"/>
      <c r="M784" s="274"/>
      <c r="N784" s="275"/>
      <c r="O784" s="275"/>
      <c r="P784" s="275"/>
      <c r="Q784" s="275"/>
      <c r="R784" s="275"/>
      <c r="S784" s="275"/>
      <c r="T784" s="27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T784" s="277" t="s">
        <v>153</v>
      </c>
      <c r="AU784" s="277" t="s">
        <v>89</v>
      </c>
      <c r="AV784" s="16" t="s">
        <v>92</v>
      </c>
      <c r="AW784" s="16" t="s">
        <v>34</v>
      </c>
      <c r="AX784" s="16" t="s">
        <v>80</v>
      </c>
      <c r="AY784" s="277" t="s">
        <v>146</v>
      </c>
    </row>
    <row r="785" s="13" customFormat="1">
      <c r="A785" s="13"/>
      <c r="B785" s="234"/>
      <c r="C785" s="235"/>
      <c r="D785" s="236" t="s">
        <v>153</v>
      </c>
      <c r="E785" s="237" t="s">
        <v>1</v>
      </c>
      <c r="F785" s="238" t="s">
        <v>194</v>
      </c>
      <c r="G785" s="235"/>
      <c r="H785" s="237" t="s">
        <v>1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153</v>
      </c>
      <c r="AU785" s="244" t="s">
        <v>89</v>
      </c>
      <c r="AV785" s="13" t="s">
        <v>85</v>
      </c>
      <c r="AW785" s="13" t="s">
        <v>34</v>
      </c>
      <c r="AX785" s="13" t="s">
        <v>80</v>
      </c>
      <c r="AY785" s="244" t="s">
        <v>146</v>
      </c>
    </row>
    <row r="786" s="14" customFormat="1">
      <c r="A786" s="14"/>
      <c r="B786" s="245"/>
      <c r="C786" s="246"/>
      <c r="D786" s="236" t="s">
        <v>153</v>
      </c>
      <c r="E786" s="247" t="s">
        <v>1</v>
      </c>
      <c r="F786" s="248" t="s">
        <v>562</v>
      </c>
      <c r="G786" s="246"/>
      <c r="H786" s="249">
        <v>2.5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153</v>
      </c>
      <c r="AU786" s="255" t="s">
        <v>89</v>
      </c>
      <c r="AV786" s="14" t="s">
        <v>89</v>
      </c>
      <c r="AW786" s="14" t="s">
        <v>34</v>
      </c>
      <c r="AX786" s="14" t="s">
        <v>80</v>
      </c>
      <c r="AY786" s="255" t="s">
        <v>146</v>
      </c>
    </row>
    <row r="787" s="16" customFormat="1">
      <c r="A787" s="16"/>
      <c r="B787" s="267"/>
      <c r="C787" s="268"/>
      <c r="D787" s="236" t="s">
        <v>153</v>
      </c>
      <c r="E787" s="269" t="s">
        <v>1</v>
      </c>
      <c r="F787" s="270" t="s">
        <v>163</v>
      </c>
      <c r="G787" s="268"/>
      <c r="H787" s="271">
        <v>2.5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77" t="s">
        <v>153</v>
      </c>
      <c r="AU787" s="277" t="s">
        <v>89</v>
      </c>
      <c r="AV787" s="16" t="s">
        <v>92</v>
      </c>
      <c r="AW787" s="16" t="s">
        <v>34</v>
      </c>
      <c r="AX787" s="16" t="s">
        <v>80</v>
      </c>
      <c r="AY787" s="277" t="s">
        <v>146</v>
      </c>
    </row>
    <row r="788" s="13" customFormat="1">
      <c r="A788" s="13"/>
      <c r="B788" s="234"/>
      <c r="C788" s="235"/>
      <c r="D788" s="236" t="s">
        <v>153</v>
      </c>
      <c r="E788" s="237" t="s">
        <v>1</v>
      </c>
      <c r="F788" s="238" t="s">
        <v>156</v>
      </c>
      <c r="G788" s="235"/>
      <c r="H788" s="237" t="s">
        <v>1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153</v>
      </c>
      <c r="AU788" s="244" t="s">
        <v>89</v>
      </c>
      <c r="AV788" s="13" t="s">
        <v>85</v>
      </c>
      <c r="AW788" s="13" t="s">
        <v>34</v>
      </c>
      <c r="AX788" s="13" t="s">
        <v>80</v>
      </c>
      <c r="AY788" s="244" t="s">
        <v>146</v>
      </c>
    </row>
    <row r="789" s="14" customFormat="1">
      <c r="A789" s="14"/>
      <c r="B789" s="245"/>
      <c r="C789" s="246"/>
      <c r="D789" s="236" t="s">
        <v>153</v>
      </c>
      <c r="E789" s="247" t="s">
        <v>1</v>
      </c>
      <c r="F789" s="248" t="s">
        <v>563</v>
      </c>
      <c r="G789" s="246"/>
      <c r="H789" s="249">
        <v>2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153</v>
      </c>
      <c r="AU789" s="255" t="s">
        <v>89</v>
      </c>
      <c r="AV789" s="14" t="s">
        <v>89</v>
      </c>
      <c r="AW789" s="14" t="s">
        <v>34</v>
      </c>
      <c r="AX789" s="14" t="s">
        <v>80</v>
      </c>
      <c r="AY789" s="255" t="s">
        <v>146</v>
      </c>
    </row>
    <row r="790" s="16" customFormat="1">
      <c r="A790" s="16"/>
      <c r="B790" s="267"/>
      <c r="C790" s="268"/>
      <c r="D790" s="236" t="s">
        <v>153</v>
      </c>
      <c r="E790" s="269" t="s">
        <v>1</v>
      </c>
      <c r="F790" s="270" t="s">
        <v>163</v>
      </c>
      <c r="G790" s="268"/>
      <c r="H790" s="271">
        <v>2</v>
      </c>
      <c r="I790" s="272"/>
      <c r="J790" s="268"/>
      <c r="K790" s="268"/>
      <c r="L790" s="273"/>
      <c r="M790" s="274"/>
      <c r="N790" s="275"/>
      <c r="O790" s="275"/>
      <c r="P790" s="275"/>
      <c r="Q790" s="275"/>
      <c r="R790" s="275"/>
      <c r="S790" s="275"/>
      <c r="T790" s="27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T790" s="277" t="s">
        <v>153</v>
      </c>
      <c r="AU790" s="277" t="s">
        <v>89</v>
      </c>
      <c r="AV790" s="16" t="s">
        <v>92</v>
      </c>
      <c r="AW790" s="16" t="s">
        <v>34</v>
      </c>
      <c r="AX790" s="16" t="s">
        <v>80</v>
      </c>
      <c r="AY790" s="277" t="s">
        <v>146</v>
      </c>
    </row>
    <row r="791" s="15" customFormat="1">
      <c r="A791" s="15"/>
      <c r="B791" s="256"/>
      <c r="C791" s="257"/>
      <c r="D791" s="236" t="s">
        <v>153</v>
      </c>
      <c r="E791" s="258" t="s">
        <v>1</v>
      </c>
      <c r="F791" s="259" t="s">
        <v>158</v>
      </c>
      <c r="G791" s="257"/>
      <c r="H791" s="260">
        <v>6.5999999999999996</v>
      </c>
      <c r="I791" s="261"/>
      <c r="J791" s="257"/>
      <c r="K791" s="257"/>
      <c r="L791" s="262"/>
      <c r="M791" s="263"/>
      <c r="N791" s="264"/>
      <c r="O791" s="264"/>
      <c r="P791" s="264"/>
      <c r="Q791" s="264"/>
      <c r="R791" s="264"/>
      <c r="S791" s="264"/>
      <c r="T791" s="26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66" t="s">
        <v>153</v>
      </c>
      <c r="AU791" s="266" t="s">
        <v>89</v>
      </c>
      <c r="AV791" s="15" t="s">
        <v>95</v>
      </c>
      <c r="AW791" s="15" t="s">
        <v>34</v>
      </c>
      <c r="AX791" s="15" t="s">
        <v>85</v>
      </c>
      <c r="AY791" s="266" t="s">
        <v>146</v>
      </c>
    </row>
    <row r="792" s="2" customFormat="1" ht="16.5" customHeight="1">
      <c r="A792" s="39"/>
      <c r="B792" s="40"/>
      <c r="C792" s="278" t="s">
        <v>564</v>
      </c>
      <c r="D792" s="278" t="s">
        <v>313</v>
      </c>
      <c r="E792" s="279" t="s">
        <v>565</v>
      </c>
      <c r="F792" s="280" t="s">
        <v>566</v>
      </c>
      <c r="G792" s="281" t="s">
        <v>559</v>
      </c>
      <c r="H792" s="282">
        <v>6.5999999999999996</v>
      </c>
      <c r="I792" s="283"/>
      <c r="J792" s="284">
        <f>ROUND(I792*H792,2)</f>
        <v>0</v>
      </c>
      <c r="K792" s="285"/>
      <c r="L792" s="286"/>
      <c r="M792" s="287" t="s">
        <v>1</v>
      </c>
      <c r="N792" s="288" t="s">
        <v>45</v>
      </c>
      <c r="O792" s="92"/>
      <c r="P792" s="230">
        <f>O792*H792</f>
        <v>0</v>
      </c>
      <c r="Q792" s="230">
        <v>0.064000000000000001</v>
      </c>
      <c r="R792" s="230">
        <f>Q792*H792</f>
        <v>0.4224</v>
      </c>
      <c r="S792" s="230">
        <v>0</v>
      </c>
      <c r="T792" s="231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2" t="s">
        <v>453</v>
      </c>
      <c r="AT792" s="232" t="s">
        <v>313</v>
      </c>
      <c r="AU792" s="232" t="s">
        <v>89</v>
      </c>
      <c r="AY792" s="18" t="s">
        <v>146</v>
      </c>
      <c r="BE792" s="233">
        <f>IF(N792="základní",J792,0)</f>
        <v>0</v>
      </c>
      <c r="BF792" s="233">
        <f>IF(N792="snížená",J792,0)</f>
        <v>0</v>
      </c>
      <c r="BG792" s="233">
        <f>IF(N792="zákl. přenesená",J792,0)</f>
        <v>0</v>
      </c>
      <c r="BH792" s="233">
        <f>IF(N792="sníž. přenesená",J792,0)</f>
        <v>0</v>
      </c>
      <c r="BI792" s="233">
        <f>IF(N792="nulová",J792,0)</f>
        <v>0</v>
      </c>
      <c r="BJ792" s="18" t="s">
        <v>85</v>
      </c>
      <c r="BK792" s="233">
        <f>ROUND(I792*H792,2)</f>
        <v>0</v>
      </c>
      <c r="BL792" s="18" t="s">
        <v>355</v>
      </c>
      <c r="BM792" s="232" t="s">
        <v>567</v>
      </c>
    </row>
    <row r="793" s="2" customFormat="1" ht="24.15" customHeight="1">
      <c r="A793" s="39"/>
      <c r="B793" s="40"/>
      <c r="C793" s="220" t="s">
        <v>568</v>
      </c>
      <c r="D793" s="220" t="s">
        <v>148</v>
      </c>
      <c r="E793" s="221" t="s">
        <v>569</v>
      </c>
      <c r="F793" s="222" t="s">
        <v>570</v>
      </c>
      <c r="G793" s="223" t="s">
        <v>467</v>
      </c>
      <c r="H793" s="289"/>
      <c r="I793" s="225"/>
      <c r="J793" s="226">
        <f>ROUND(I793*H793,2)</f>
        <v>0</v>
      </c>
      <c r="K793" s="227"/>
      <c r="L793" s="45"/>
      <c r="M793" s="228" t="s">
        <v>1</v>
      </c>
      <c r="N793" s="229" t="s">
        <v>45</v>
      </c>
      <c r="O793" s="92"/>
      <c r="P793" s="230">
        <f>O793*H793</f>
        <v>0</v>
      </c>
      <c r="Q793" s="230">
        <v>0</v>
      </c>
      <c r="R793" s="230">
        <f>Q793*H793</f>
        <v>0</v>
      </c>
      <c r="S793" s="230">
        <v>0</v>
      </c>
      <c r="T793" s="231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2" t="s">
        <v>355</v>
      </c>
      <c r="AT793" s="232" t="s">
        <v>148</v>
      </c>
      <c r="AU793" s="232" t="s">
        <v>89</v>
      </c>
      <c r="AY793" s="18" t="s">
        <v>146</v>
      </c>
      <c r="BE793" s="233">
        <f>IF(N793="základní",J793,0)</f>
        <v>0</v>
      </c>
      <c r="BF793" s="233">
        <f>IF(N793="snížená",J793,0)</f>
        <v>0</v>
      </c>
      <c r="BG793" s="233">
        <f>IF(N793="zákl. přenesená",J793,0)</f>
        <v>0</v>
      </c>
      <c r="BH793" s="233">
        <f>IF(N793="sníž. přenesená",J793,0)</f>
        <v>0</v>
      </c>
      <c r="BI793" s="233">
        <f>IF(N793="nulová",J793,0)</f>
        <v>0</v>
      </c>
      <c r="BJ793" s="18" t="s">
        <v>85</v>
      </c>
      <c r="BK793" s="233">
        <f>ROUND(I793*H793,2)</f>
        <v>0</v>
      </c>
      <c r="BL793" s="18" t="s">
        <v>355</v>
      </c>
      <c r="BM793" s="232" t="s">
        <v>571</v>
      </c>
    </row>
    <row r="794" s="12" customFormat="1" ht="22.8" customHeight="1">
      <c r="A794" s="12"/>
      <c r="B794" s="204"/>
      <c r="C794" s="205"/>
      <c r="D794" s="206" t="s">
        <v>79</v>
      </c>
      <c r="E794" s="218" t="s">
        <v>572</v>
      </c>
      <c r="F794" s="218" t="s">
        <v>573</v>
      </c>
      <c r="G794" s="205"/>
      <c r="H794" s="205"/>
      <c r="I794" s="208"/>
      <c r="J794" s="219">
        <f>BK794</f>
        <v>0</v>
      </c>
      <c r="K794" s="205"/>
      <c r="L794" s="210"/>
      <c r="M794" s="211"/>
      <c r="N794" s="212"/>
      <c r="O794" s="212"/>
      <c r="P794" s="213">
        <f>SUM(P795:P814)</f>
        <v>0</v>
      </c>
      <c r="Q794" s="212"/>
      <c r="R794" s="213">
        <f>SUM(R795:R814)</f>
        <v>0.03977895</v>
      </c>
      <c r="S794" s="212"/>
      <c r="T794" s="214">
        <f>SUM(T795:T814)</f>
        <v>0.14299999999999999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15" t="s">
        <v>89</v>
      </c>
      <c r="AT794" s="216" t="s">
        <v>79</v>
      </c>
      <c r="AU794" s="216" t="s">
        <v>85</v>
      </c>
      <c r="AY794" s="215" t="s">
        <v>146</v>
      </c>
      <c r="BK794" s="217">
        <f>SUM(BK795:BK814)</f>
        <v>0</v>
      </c>
    </row>
    <row r="795" s="2" customFormat="1" ht="24.15" customHeight="1">
      <c r="A795" s="39"/>
      <c r="B795" s="40"/>
      <c r="C795" s="220" t="s">
        <v>574</v>
      </c>
      <c r="D795" s="220" t="s">
        <v>148</v>
      </c>
      <c r="E795" s="221" t="s">
        <v>575</v>
      </c>
      <c r="F795" s="222" t="s">
        <v>576</v>
      </c>
      <c r="G795" s="223" t="s">
        <v>151</v>
      </c>
      <c r="H795" s="224">
        <v>6.1950000000000003</v>
      </c>
      <c r="I795" s="225"/>
      <c r="J795" s="226">
        <f>ROUND(I795*H795,2)</f>
        <v>0</v>
      </c>
      <c r="K795" s="227"/>
      <c r="L795" s="45"/>
      <c r="M795" s="228" t="s">
        <v>1</v>
      </c>
      <c r="N795" s="229" t="s">
        <v>45</v>
      </c>
      <c r="O795" s="92"/>
      <c r="P795" s="230">
        <f>O795*H795</f>
        <v>0</v>
      </c>
      <c r="Q795" s="230">
        <v>0.00060999999999999997</v>
      </c>
      <c r="R795" s="230">
        <f>Q795*H795</f>
        <v>0.0037789500000000001</v>
      </c>
      <c r="S795" s="230">
        <v>0</v>
      </c>
      <c r="T795" s="231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2" t="s">
        <v>355</v>
      </c>
      <c r="AT795" s="232" t="s">
        <v>148</v>
      </c>
      <c r="AU795" s="232" t="s">
        <v>89</v>
      </c>
      <c r="AY795" s="18" t="s">
        <v>146</v>
      </c>
      <c r="BE795" s="233">
        <f>IF(N795="základní",J795,0)</f>
        <v>0</v>
      </c>
      <c r="BF795" s="233">
        <f>IF(N795="snížená",J795,0)</f>
        <v>0</v>
      </c>
      <c r="BG795" s="233">
        <f>IF(N795="zákl. přenesená",J795,0)</f>
        <v>0</v>
      </c>
      <c r="BH795" s="233">
        <f>IF(N795="sníž. přenesená",J795,0)</f>
        <v>0</v>
      </c>
      <c r="BI795" s="233">
        <f>IF(N795="nulová",J795,0)</f>
        <v>0</v>
      </c>
      <c r="BJ795" s="18" t="s">
        <v>85</v>
      </c>
      <c r="BK795" s="233">
        <f>ROUND(I795*H795,2)</f>
        <v>0</v>
      </c>
      <c r="BL795" s="18" t="s">
        <v>355</v>
      </c>
      <c r="BM795" s="232" t="s">
        <v>577</v>
      </c>
    </row>
    <row r="796" s="13" customFormat="1">
      <c r="A796" s="13"/>
      <c r="B796" s="234"/>
      <c r="C796" s="235"/>
      <c r="D796" s="236" t="s">
        <v>153</v>
      </c>
      <c r="E796" s="237" t="s">
        <v>1</v>
      </c>
      <c r="F796" s="238" t="s">
        <v>578</v>
      </c>
      <c r="G796" s="235"/>
      <c r="H796" s="237" t="s">
        <v>1</v>
      </c>
      <c r="I796" s="239"/>
      <c r="J796" s="235"/>
      <c r="K796" s="235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153</v>
      </c>
      <c r="AU796" s="244" t="s">
        <v>89</v>
      </c>
      <c r="AV796" s="13" t="s">
        <v>85</v>
      </c>
      <c r="AW796" s="13" t="s">
        <v>34</v>
      </c>
      <c r="AX796" s="13" t="s">
        <v>80</v>
      </c>
      <c r="AY796" s="244" t="s">
        <v>146</v>
      </c>
    </row>
    <row r="797" s="14" customFormat="1">
      <c r="A797" s="14"/>
      <c r="B797" s="245"/>
      <c r="C797" s="246"/>
      <c r="D797" s="236" t="s">
        <v>153</v>
      </c>
      <c r="E797" s="247" t="s">
        <v>1</v>
      </c>
      <c r="F797" s="248" t="s">
        <v>579</v>
      </c>
      <c r="G797" s="246"/>
      <c r="H797" s="249">
        <v>6.1950000000000003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153</v>
      </c>
      <c r="AU797" s="255" t="s">
        <v>89</v>
      </c>
      <c r="AV797" s="14" t="s">
        <v>89</v>
      </c>
      <c r="AW797" s="14" t="s">
        <v>34</v>
      </c>
      <c r="AX797" s="14" t="s">
        <v>85</v>
      </c>
      <c r="AY797" s="255" t="s">
        <v>146</v>
      </c>
    </row>
    <row r="798" s="2" customFormat="1" ht="21.75" customHeight="1">
      <c r="A798" s="39"/>
      <c r="B798" s="40"/>
      <c r="C798" s="278" t="s">
        <v>580</v>
      </c>
      <c r="D798" s="278" t="s">
        <v>313</v>
      </c>
      <c r="E798" s="279" t="s">
        <v>581</v>
      </c>
      <c r="F798" s="280" t="s">
        <v>582</v>
      </c>
      <c r="G798" s="281" t="s">
        <v>308</v>
      </c>
      <c r="H798" s="282">
        <v>1</v>
      </c>
      <c r="I798" s="283"/>
      <c r="J798" s="284">
        <f>ROUND(I798*H798,2)</f>
        <v>0</v>
      </c>
      <c r="K798" s="285"/>
      <c r="L798" s="286"/>
      <c r="M798" s="287" t="s">
        <v>1</v>
      </c>
      <c r="N798" s="288" t="s">
        <v>45</v>
      </c>
      <c r="O798" s="92"/>
      <c r="P798" s="230">
        <f>O798*H798</f>
        <v>0</v>
      </c>
      <c r="Q798" s="230">
        <v>0.035999999999999997</v>
      </c>
      <c r="R798" s="230">
        <f>Q798*H798</f>
        <v>0.035999999999999997</v>
      </c>
      <c r="S798" s="230">
        <v>0</v>
      </c>
      <c r="T798" s="231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2" t="s">
        <v>453</v>
      </c>
      <c r="AT798" s="232" t="s">
        <v>313</v>
      </c>
      <c r="AU798" s="232" t="s">
        <v>89</v>
      </c>
      <c r="AY798" s="18" t="s">
        <v>146</v>
      </c>
      <c r="BE798" s="233">
        <f>IF(N798="základní",J798,0)</f>
        <v>0</v>
      </c>
      <c r="BF798" s="233">
        <f>IF(N798="snížená",J798,0)</f>
        <v>0</v>
      </c>
      <c r="BG798" s="233">
        <f>IF(N798="zákl. přenesená",J798,0)</f>
        <v>0</v>
      </c>
      <c r="BH798" s="233">
        <f>IF(N798="sníž. přenesená",J798,0)</f>
        <v>0</v>
      </c>
      <c r="BI798" s="233">
        <f>IF(N798="nulová",J798,0)</f>
        <v>0</v>
      </c>
      <c r="BJ798" s="18" t="s">
        <v>85</v>
      </c>
      <c r="BK798" s="233">
        <f>ROUND(I798*H798,2)</f>
        <v>0</v>
      </c>
      <c r="BL798" s="18" t="s">
        <v>355</v>
      </c>
      <c r="BM798" s="232" t="s">
        <v>583</v>
      </c>
    </row>
    <row r="799" s="2" customFormat="1" ht="21.75" customHeight="1">
      <c r="A799" s="39"/>
      <c r="B799" s="40"/>
      <c r="C799" s="220" t="s">
        <v>584</v>
      </c>
      <c r="D799" s="220" t="s">
        <v>148</v>
      </c>
      <c r="E799" s="221" t="s">
        <v>585</v>
      </c>
      <c r="F799" s="222" t="s">
        <v>586</v>
      </c>
      <c r="G799" s="223" t="s">
        <v>308</v>
      </c>
      <c r="H799" s="224">
        <v>11</v>
      </c>
      <c r="I799" s="225"/>
      <c r="J799" s="226">
        <f>ROUND(I799*H799,2)</f>
        <v>0</v>
      </c>
      <c r="K799" s="227"/>
      <c r="L799" s="45"/>
      <c r="M799" s="228" t="s">
        <v>1</v>
      </c>
      <c r="N799" s="229" t="s">
        <v>45</v>
      </c>
      <c r="O799" s="92"/>
      <c r="P799" s="230">
        <f>O799*H799</f>
        <v>0</v>
      </c>
      <c r="Q799" s="230">
        <v>0</v>
      </c>
      <c r="R799" s="230">
        <f>Q799*H799</f>
        <v>0</v>
      </c>
      <c r="S799" s="230">
        <v>0.012999999999999999</v>
      </c>
      <c r="T799" s="231">
        <f>S799*H799</f>
        <v>0.14299999999999999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32" t="s">
        <v>355</v>
      </c>
      <c r="AT799" s="232" t="s">
        <v>148</v>
      </c>
      <c r="AU799" s="232" t="s">
        <v>89</v>
      </c>
      <c r="AY799" s="18" t="s">
        <v>146</v>
      </c>
      <c r="BE799" s="233">
        <f>IF(N799="základní",J799,0)</f>
        <v>0</v>
      </c>
      <c r="BF799" s="233">
        <f>IF(N799="snížená",J799,0)</f>
        <v>0</v>
      </c>
      <c r="BG799" s="233">
        <f>IF(N799="zákl. přenesená",J799,0)</f>
        <v>0</v>
      </c>
      <c r="BH799" s="233">
        <f>IF(N799="sníž. přenesená",J799,0)</f>
        <v>0</v>
      </c>
      <c r="BI799" s="233">
        <f>IF(N799="nulová",J799,0)</f>
        <v>0</v>
      </c>
      <c r="BJ799" s="18" t="s">
        <v>85</v>
      </c>
      <c r="BK799" s="233">
        <f>ROUND(I799*H799,2)</f>
        <v>0</v>
      </c>
      <c r="BL799" s="18" t="s">
        <v>355</v>
      </c>
      <c r="BM799" s="232" t="s">
        <v>587</v>
      </c>
    </row>
    <row r="800" s="13" customFormat="1">
      <c r="A800" s="13"/>
      <c r="B800" s="234"/>
      <c r="C800" s="235"/>
      <c r="D800" s="236" t="s">
        <v>153</v>
      </c>
      <c r="E800" s="237" t="s">
        <v>1</v>
      </c>
      <c r="F800" s="238" t="s">
        <v>154</v>
      </c>
      <c r="G800" s="235"/>
      <c r="H800" s="237" t="s">
        <v>1</v>
      </c>
      <c r="I800" s="239"/>
      <c r="J800" s="235"/>
      <c r="K800" s="235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153</v>
      </c>
      <c r="AU800" s="244" t="s">
        <v>89</v>
      </c>
      <c r="AV800" s="13" t="s">
        <v>85</v>
      </c>
      <c r="AW800" s="13" t="s">
        <v>34</v>
      </c>
      <c r="AX800" s="13" t="s">
        <v>80</v>
      </c>
      <c r="AY800" s="244" t="s">
        <v>146</v>
      </c>
    </row>
    <row r="801" s="14" customFormat="1">
      <c r="A801" s="14"/>
      <c r="B801" s="245"/>
      <c r="C801" s="246"/>
      <c r="D801" s="236" t="s">
        <v>153</v>
      </c>
      <c r="E801" s="247" t="s">
        <v>1</v>
      </c>
      <c r="F801" s="248" t="s">
        <v>538</v>
      </c>
      <c r="G801" s="246"/>
      <c r="H801" s="249">
        <v>1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153</v>
      </c>
      <c r="AU801" s="255" t="s">
        <v>89</v>
      </c>
      <c r="AV801" s="14" t="s">
        <v>89</v>
      </c>
      <c r="AW801" s="14" t="s">
        <v>34</v>
      </c>
      <c r="AX801" s="14" t="s">
        <v>80</v>
      </c>
      <c r="AY801" s="255" t="s">
        <v>146</v>
      </c>
    </row>
    <row r="802" s="14" customFormat="1">
      <c r="A802" s="14"/>
      <c r="B802" s="245"/>
      <c r="C802" s="246"/>
      <c r="D802" s="236" t="s">
        <v>153</v>
      </c>
      <c r="E802" s="247" t="s">
        <v>1</v>
      </c>
      <c r="F802" s="248" t="s">
        <v>539</v>
      </c>
      <c r="G802" s="246"/>
      <c r="H802" s="249">
        <v>1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153</v>
      </c>
      <c r="AU802" s="255" t="s">
        <v>89</v>
      </c>
      <c r="AV802" s="14" t="s">
        <v>89</v>
      </c>
      <c r="AW802" s="14" t="s">
        <v>34</v>
      </c>
      <c r="AX802" s="14" t="s">
        <v>80</v>
      </c>
      <c r="AY802" s="255" t="s">
        <v>146</v>
      </c>
    </row>
    <row r="803" s="14" customFormat="1">
      <c r="A803" s="14"/>
      <c r="B803" s="245"/>
      <c r="C803" s="246"/>
      <c r="D803" s="236" t="s">
        <v>153</v>
      </c>
      <c r="E803" s="247" t="s">
        <v>1</v>
      </c>
      <c r="F803" s="248" t="s">
        <v>326</v>
      </c>
      <c r="G803" s="246"/>
      <c r="H803" s="249">
        <v>1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153</v>
      </c>
      <c r="AU803" s="255" t="s">
        <v>89</v>
      </c>
      <c r="AV803" s="14" t="s">
        <v>89</v>
      </c>
      <c r="AW803" s="14" t="s">
        <v>34</v>
      </c>
      <c r="AX803" s="14" t="s">
        <v>80</v>
      </c>
      <c r="AY803" s="255" t="s">
        <v>146</v>
      </c>
    </row>
    <row r="804" s="14" customFormat="1">
      <c r="A804" s="14"/>
      <c r="B804" s="245"/>
      <c r="C804" s="246"/>
      <c r="D804" s="236" t="s">
        <v>153</v>
      </c>
      <c r="E804" s="247" t="s">
        <v>1</v>
      </c>
      <c r="F804" s="248" t="s">
        <v>327</v>
      </c>
      <c r="G804" s="246"/>
      <c r="H804" s="249">
        <v>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153</v>
      </c>
      <c r="AU804" s="255" t="s">
        <v>89</v>
      </c>
      <c r="AV804" s="14" t="s">
        <v>89</v>
      </c>
      <c r="AW804" s="14" t="s">
        <v>34</v>
      </c>
      <c r="AX804" s="14" t="s">
        <v>80</v>
      </c>
      <c r="AY804" s="255" t="s">
        <v>146</v>
      </c>
    </row>
    <row r="805" s="13" customFormat="1">
      <c r="A805" s="13"/>
      <c r="B805" s="234"/>
      <c r="C805" s="235"/>
      <c r="D805" s="236" t="s">
        <v>153</v>
      </c>
      <c r="E805" s="237" t="s">
        <v>1</v>
      </c>
      <c r="F805" s="238" t="s">
        <v>191</v>
      </c>
      <c r="G805" s="235"/>
      <c r="H805" s="237" t="s">
        <v>1</v>
      </c>
      <c r="I805" s="239"/>
      <c r="J805" s="235"/>
      <c r="K805" s="235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153</v>
      </c>
      <c r="AU805" s="244" t="s">
        <v>89</v>
      </c>
      <c r="AV805" s="13" t="s">
        <v>85</v>
      </c>
      <c r="AW805" s="13" t="s">
        <v>34</v>
      </c>
      <c r="AX805" s="13" t="s">
        <v>80</v>
      </c>
      <c r="AY805" s="244" t="s">
        <v>146</v>
      </c>
    </row>
    <row r="806" s="14" customFormat="1">
      <c r="A806" s="14"/>
      <c r="B806" s="245"/>
      <c r="C806" s="246"/>
      <c r="D806" s="236" t="s">
        <v>153</v>
      </c>
      <c r="E806" s="247" t="s">
        <v>1</v>
      </c>
      <c r="F806" s="248" t="s">
        <v>543</v>
      </c>
      <c r="G806" s="246"/>
      <c r="H806" s="249">
        <v>1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153</v>
      </c>
      <c r="AU806" s="255" t="s">
        <v>89</v>
      </c>
      <c r="AV806" s="14" t="s">
        <v>89</v>
      </c>
      <c r="AW806" s="14" t="s">
        <v>34</v>
      </c>
      <c r="AX806" s="14" t="s">
        <v>80</v>
      </c>
      <c r="AY806" s="255" t="s">
        <v>146</v>
      </c>
    </row>
    <row r="807" s="14" customFormat="1">
      <c r="A807" s="14"/>
      <c r="B807" s="245"/>
      <c r="C807" s="246"/>
      <c r="D807" s="236" t="s">
        <v>153</v>
      </c>
      <c r="E807" s="247" t="s">
        <v>1</v>
      </c>
      <c r="F807" s="248" t="s">
        <v>588</v>
      </c>
      <c r="G807" s="246"/>
      <c r="H807" s="249">
        <v>2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153</v>
      </c>
      <c r="AU807" s="255" t="s">
        <v>89</v>
      </c>
      <c r="AV807" s="14" t="s">
        <v>89</v>
      </c>
      <c r="AW807" s="14" t="s">
        <v>34</v>
      </c>
      <c r="AX807" s="14" t="s">
        <v>80</v>
      </c>
      <c r="AY807" s="255" t="s">
        <v>146</v>
      </c>
    </row>
    <row r="808" s="13" customFormat="1">
      <c r="A808" s="13"/>
      <c r="B808" s="234"/>
      <c r="C808" s="235"/>
      <c r="D808" s="236" t="s">
        <v>153</v>
      </c>
      <c r="E808" s="237" t="s">
        <v>1</v>
      </c>
      <c r="F808" s="238" t="s">
        <v>156</v>
      </c>
      <c r="G808" s="235"/>
      <c r="H808" s="237" t="s">
        <v>1</v>
      </c>
      <c r="I808" s="239"/>
      <c r="J808" s="235"/>
      <c r="K808" s="235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153</v>
      </c>
      <c r="AU808" s="244" t="s">
        <v>89</v>
      </c>
      <c r="AV808" s="13" t="s">
        <v>85</v>
      </c>
      <c r="AW808" s="13" t="s">
        <v>34</v>
      </c>
      <c r="AX808" s="13" t="s">
        <v>80</v>
      </c>
      <c r="AY808" s="244" t="s">
        <v>146</v>
      </c>
    </row>
    <row r="809" s="14" customFormat="1">
      <c r="A809" s="14"/>
      <c r="B809" s="245"/>
      <c r="C809" s="246"/>
      <c r="D809" s="236" t="s">
        <v>153</v>
      </c>
      <c r="E809" s="247" t="s">
        <v>1</v>
      </c>
      <c r="F809" s="248" t="s">
        <v>328</v>
      </c>
      <c r="G809" s="246"/>
      <c r="H809" s="249">
        <v>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153</v>
      </c>
      <c r="AU809" s="255" t="s">
        <v>89</v>
      </c>
      <c r="AV809" s="14" t="s">
        <v>89</v>
      </c>
      <c r="AW809" s="14" t="s">
        <v>34</v>
      </c>
      <c r="AX809" s="14" t="s">
        <v>80</v>
      </c>
      <c r="AY809" s="255" t="s">
        <v>146</v>
      </c>
    </row>
    <row r="810" s="14" customFormat="1">
      <c r="A810" s="14"/>
      <c r="B810" s="245"/>
      <c r="C810" s="246"/>
      <c r="D810" s="236" t="s">
        <v>153</v>
      </c>
      <c r="E810" s="247" t="s">
        <v>1</v>
      </c>
      <c r="F810" s="248" t="s">
        <v>589</v>
      </c>
      <c r="G810" s="246"/>
      <c r="H810" s="249">
        <v>2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153</v>
      </c>
      <c r="AU810" s="255" t="s">
        <v>89</v>
      </c>
      <c r="AV810" s="14" t="s">
        <v>89</v>
      </c>
      <c r="AW810" s="14" t="s">
        <v>34</v>
      </c>
      <c r="AX810" s="14" t="s">
        <v>80</v>
      </c>
      <c r="AY810" s="255" t="s">
        <v>146</v>
      </c>
    </row>
    <row r="811" s="13" customFormat="1">
      <c r="A811" s="13"/>
      <c r="B811" s="234"/>
      <c r="C811" s="235"/>
      <c r="D811" s="236" t="s">
        <v>153</v>
      </c>
      <c r="E811" s="237" t="s">
        <v>1</v>
      </c>
      <c r="F811" s="238" t="s">
        <v>590</v>
      </c>
      <c r="G811" s="235"/>
      <c r="H811" s="237" t="s">
        <v>1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153</v>
      </c>
      <c r="AU811" s="244" t="s">
        <v>89</v>
      </c>
      <c r="AV811" s="13" t="s">
        <v>85</v>
      </c>
      <c r="AW811" s="13" t="s">
        <v>34</v>
      </c>
      <c r="AX811" s="13" t="s">
        <v>80</v>
      </c>
      <c r="AY811" s="244" t="s">
        <v>146</v>
      </c>
    </row>
    <row r="812" s="14" customFormat="1">
      <c r="A812" s="14"/>
      <c r="B812" s="245"/>
      <c r="C812" s="246"/>
      <c r="D812" s="236" t="s">
        <v>153</v>
      </c>
      <c r="E812" s="247" t="s">
        <v>1</v>
      </c>
      <c r="F812" s="248" t="s">
        <v>591</v>
      </c>
      <c r="G812" s="246"/>
      <c r="H812" s="249">
        <v>1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153</v>
      </c>
      <c r="AU812" s="255" t="s">
        <v>89</v>
      </c>
      <c r="AV812" s="14" t="s">
        <v>89</v>
      </c>
      <c r="AW812" s="14" t="s">
        <v>34</v>
      </c>
      <c r="AX812" s="14" t="s">
        <v>80</v>
      </c>
      <c r="AY812" s="255" t="s">
        <v>146</v>
      </c>
    </row>
    <row r="813" s="15" customFormat="1">
      <c r="A813" s="15"/>
      <c r="B813" s="256"/>
      <c r="C813" s="257"/>
      <c r="D813" s="236" t="s">
        <v>153</v>
      </c>
      <c r="E813" s="258" t="s">
        <v>1</v>
      </c>
      <c r="F813" s="259" t="s">
        <v>158</v>
      </c>
      <c r="G813" s="257"/>
      <c r="H813" s="260">
        <v>11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6" t="s">
        <v>153</v>
      </c>
      <c r="AU813" s="266" t="s">
        <v>89</v>
      </c>
      <c r="AV813" s="15" t="s">
        <v>95</v>
      </c>
      <c r="AW813" s="15" t="s">
        <v>34</v>
      </c>
      <c r="AX813" s="15" t="s">
        <v>85</v>
      </c>
      <c r="AY813" s="266" t="s">
        <v>146</v>
      </c>
    </row>
    <row r="814" s="2" customFormat="1" ht="24.15" customHeight="1">
      <c r="A814" s="39"/>
      <c r="B814" s="40"/>
      <c r="C814" s="220" t="s">
        <v>592</v>
      </c>
      <c r="D814" s="220" t="s">
        <v>148</v>
      </c>
      <c r="E814" s="221" t="s">
        <v>593</v>
      </c>
      <c r="F814" s="222" t="s">
        <v>594</v>
      </c>
      <c r="G814" s="223" t="s">
        <v>467</v>
      </c>
      <c r="H814" s="289"/>
      <c r="I814" s="225"/>
      <c r="J814" s="226">
        <f>ROUND(I814*H814,2)</f>
        <v>0</v>
      </c>
      <c r="K814" s="227"/>
      <c r="L814" s="45"/>
      <c r="M814" s="228" t="s">
        <v>1</v>
      </c>
      <c r="N814" s="229" t="s">
        <v>45</v>
      </c>
      <c r="O814" s="92"/>
      <c r="P814" s="230">
        <f>O814*H814</f>
        <v>0</v>
      </c>
      <c r="Q814" s="230">
        <v>0</v>
      </c>
      <c r="R814" s="230">
        <f>Q814*H814</f>
        <v>0</v>
      </c>
      <c r="S814" s="230">
        <v>0</v>
      </c>
      <c r="T814" s="231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2" t="s">
        <v>355</v>
      </c>
      <c r="AT814" s="232" t="s">
        <v>148</v>
      </c>
      <c r="AU814" s="232" t="s">
        <v>89</v>
      </c>
      <c r="AY814" s="18" t="s">
        <v>146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8" t="s">
        <v>85</v>
      </c>
      <c r="BK814" s="233">
        <f>ROUND(I814*H814,2)</f>
        <v>0</v>
      </c>
      <c r="BL814" s="18" t="s">
        <v>355</v>
      </c>
      <c r="BM814" s="232" t="s">
        <v>595</v>
      </c>
    </row>
    <row r="815" s="12" customFormat="1" ht="22.8" customHeight="1">
      <c r="A815" s="12"/>
      <c r="B815" s="204"/>
      <c r="C815" s="205"/>
      <c r="D815" s="206" t="s">
        <v>79</v>
      </c>
      <c r="E815" s="218" t="s">
        <v>596</v>
      </c>
      <c r="F815" s="218" t="s">
        <v>597</v>
      </c>
      <c r="G815" s="205"/>
      <c r="H815" s="205"/>
      <c r="I815" s="208"/>
      <c r="J815" s="219">
        <f>BK815</f>
        <v>0</v>
      </c>
      <c r="K815" s="205"/>
      <c r="L815" s="210"/>
      <c r="M815" s="211"/>
      <c r="N815" s="212"/>
      <c r="O815" s="212"/>
      <c r="P815" s="213">
        <f>SUM(P816:P1265)</f>
        <v>0</v>
      </c>
      <c r="Q815" s="212"/>
      <c r="R815" s="213">
        <f>SUM(R816:R1265)</f>
        <v>9.3656917200000009</v>
      </c>
      <c r="S815" s="212"/>
      <c r="T815" s="214">
        <f>SUM(T816:T1265)</f>
        <v>9.1471195000000005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15" t="s">
        <v>89</v>
      </c>
      <c r="AT815" s="216" t="s">
        <v>79</v>
      </c>
      <c r="AU815" s="216" t="s">
        <v>85</v>
      </c>
      <c r="AY815" s="215" t="s">
        <v>146</v>
      </c>
      <c r="BK815" s="217">
        <f>SUM(BK816:BK1265)</f>
        <v>0</v>
      </c>
    </row>
    <row r="816" s="2" customFormat="1" ht="16.5" customHeight="1">
      <c r="A816" s="39"/>
      <c r="B816" s="40"/>
      <c r="C816" s="220" t="s">
        <v>598</v>
      </c>
      <c r="D816" s="220" t="s">
        <v>148</v>
      </c>
      <c r="E816" s="221" t="s">
        <v>599</v>
      </c>
      <c r="F816" s="222" t="s">
        <v>600</v>
      </c>
      <c r="G816" s="223" t="s">
        <v>151</v>
      </c>
      <c r="H816" s="224">
        <v>252.88</v>
      </c>
      <c r="I816" s="225"/>
      <c r="J816" s="226">
        <f>ROUND(I816*H816,2)</f>
        <v>0</v>
      </c>
      <c r="K816" s="227"/>
      <c r="L816" s="45"/>
      <c r="M816" s="228" t="s">
        <v>1</v>
      </c>
      <c r="N816" s="229" t="s">
        <v>45</v>
      </c>
      <c r="O816" s="92"/>
      <c r="P816" s="230">
        <f>O816*H816</f>
        <v>0</v>
      </c>
      <c r="Q816" s="230">
        <v>0</v>
      </c>
      <c r="R816" s="230">
        <f>Q816*H816</f>
        <v>0</v>
      </c>
      <c r="S816" s="230">
        <v>0</v>
      </c>
      <c r="T816" s="231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32" t="s">
        <v>355</v>
      </c>
      <c r="AT816" s="232" t="s">
        <v>148</v>
      </c>
      <c r="AU816" s="232" t="s">
        <v>89</v>
      </c>
      <c r="AY816" s="18" t="s">
        <v>146</v>
      </c>
      <c r="BE816" s="233">
        <f>IF(N816="základní",J816,0)</f>
        <v>0</v>
      </c>
      <c r="BF816" s="233">
        <f>IF(N816="snížená",J816,0)</f>
        <v>0</v>
      </c>
      <c r="BG816" s="233">
        <f>IF(N816="zákl. přenesená",J816,0)</f>
        <v>0</v>
      </c>
      <c r="BH816" s="233">
        <f>IF(N816="sníž. přenesená",J816,0)</f>
        <v>0</v>
      </c>
      <c r="BI816" s="233">
        <f>IF(N816="nulová",J816,0)</f>
        <v>0</v>
      </c>
      <c r="BJ816" s="18" t="s">
        <v>85</v>
      </c>
      <c r="BK816" s="233">
        <f>ROUND(I816*H816,2)</f>
        <v>0</v>
      </c>
      <c r="BL816" s="18" t="s">
        <v>355</v>
      </c>
      <c r="BM816" s="232" t="s">
        <v>601</v>
      </c>
    </row>
    <row r="817" s="13" customFormat="1">
      <c r="A817" s="13"/>
      <c r="B817" s="234"/>
      <c r="C817" s="235"/>
      <c r="D817" s="236" t="s">
        <v>153</v>
      </c>
      <c r="E817" s="237" t="s">
        <v>1</v>
      </c>
      <c r="F817" s="238" t="s">
        <v>154</v>
      </c>
      <c r="G817" s="235"/>
      <c r="H817" s="237" t="s">
        <v>1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153</v>
      </c>
      <c r="AU817" s="244" t="s">
        <v>89</v>
      </c>
      <c r="AV817" s="13" t="s">
        <v>85</v>
      </c>
      <c r="AW817" s="13" t="s">
        <v>34</v>
      </c>
      <c r="AX817" s="13" t="s">
        <v>80</v>
      </c>
      <c r="AY817" s="244" t="s">
        <v>146</v>
      </c>
    </row>
    <row r="818" s="14" customFormat="1">
      <c r="A818" s="14"/>
      <c r="B818" s="245"/>
      <c r="C818" s="246"/>
      <c r="D818" s="236" t="s">
        <v>153</v>
      </c>
      <c r="E818" s="247" t="s">
        <v>1</v>
      </c>
      <c r="F818" s="248" t="s">
        <v>174</v>
      </c>
      <c r="G818" s="246"/>
      <c r="H818" s="249">
        <v>14.449999999999999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153</v>
      </c>
      <c r="AU818" s="255" t="s">
        <v>89</v>
      </c>
      <c r="AV818" s="14" t="s">
        <v>89</v>
      </c>
      <c r="AW818" s="14" t="s">
        <v>34</v>
      </c>
      <c r="AX818" s="14" t="s">
        <v>80</v>
      </c>
      <c r="AY818" s="255" t="s">
        <v>146</v>
      </c>
    </row>
    <row r="819" s="14" customFormat="1">
      <c r="A819" s="14"/>
      <c r="B819" s="245"/>
      <c r="C819" s="246"/>
      <c r="D819" s="236" t="s">
        <v>153</v>
      </c>
      <c r="E819" s="247" t="s">
        <v>1</v>
      </c>
      <c r="F819" s="248" t="s">
        <v>175</v>
      </c>
      <c r="G819" s="246"/>
      <c r="H819" s="249">
        <v>51.049999999999997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153</v>
      </c>
      <c r="AU819" s="255" t="s">
        <v>89</v>
      </c>
      <c r="AV819" s="14" t="s">
        <v>89</v>
      </c>
      <c r="AW819" s="14" t="s">
        <v>34</v>
      </c>
      <c r="AX819" s="14" t="s">
        <v>80</v>
      </c>
      <c r="AY819" s="255" t="s">
        <v>146</v>
      </c>
    </row>
    <row r="820" s="14" customFormat="1">
      <c r="A820" s="14"/>
      <c r="B820" s="245"/>
      <c r="C820" s="246"/>
      <c r="D820" s="236" t="s">
        <v>153</v>
      </c>
      <c r="E820" s="247" t="s">
        <v>1</v>
      </c>
      <c r="F820" s="248" t="s">
        <v>176</v>
      </c>
      <c r="G820" s="246"/>
      <c r="H820" s="249">
        <v>1.97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153</v>
      </c>
      <c r="AU820" s="255" t="s">
        <v>89</v>
      </c>
      <c r="AV820" s="14" t="s">
        <v>89</v>
      </c>
      <c r="AW820" s="14" t="s">
        <v>34</v>
      </c>
      <c r="AX820" s="14" t="s">
        <v>80</v>
      </c>
      <c r="AY820" s="255" t="s">
        <v>146</v>
      </c>
    </row>
    <row r="821" s="14" customFormat="1">
      <c r="A821" s="14"/>
      <c r="B821" s="245"/>
      <c r="C821" s="246"/>
      <c r="D821" s="236" t="s">
        <v>153</v>
      </c>
      <c r="E821" s="247" t="s">
        <v>1</v>
      </c>
      <c r="F821" s="248" t="s">
        <v>178</v>
      </c>
      <c r="G821" s="246"/>
      <c r="H821" s="249">
        <v>23.800000000000001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153</v>
      </c>
      <c r="AU821" s="255" t="s">
        <v>89</v>
      </c>
      <c r="AV821" s="14" t="s">
        <v>89</v>
      </c>
      <c r="AW821" s="14" t="s">
        <v>34</v>
      </c>
      <c r="AX821" s="14" t="s">
        <v>80</v>
      </c>
      <c r="AY821" s="255" t="s">
        <v>146</v>
      </c>
    </row>
    <row r="822" s="14" customFormat="1">
      <c r="A822" s="14"/>
      <c r="B822" s="245"/>
      <c r="C822" s="246"/>
      <c r="D822" s="236" t="s">
        <v>153</v>
      </c>
      <c r="E822" s="247" t="s">
        <v>1</v>
      </c>
      <c r="F822" s="248" t="s">
        <v>179</v>
      </c>
      <c r="G822" s="246"/>
      <c r="H822" s="249">
        <v>8.3499999999999996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153</v>
      </c>
      <c r="AU822" s="255" t="s">
        <v>89</v>
      </c>
      <c r="AV822" s="14" t="s">
        <v>89</v>
      </c>
      <c r="AW822" s="14" t="s">
        <v>34</v>
      </c>
      <c r="AX822" s="14" t="s">
        <v>80</v>
      </c>
      <c r="AY822" s="255" t="s">
        <v>146</v>
      </c>
    </row>
    <row r="823" s="14" customFormat="1">
      <c r="A823" s="14"/>
      <c r="B823" s="245"/>
      <c r="C823" s="246"/>
      <c r="D823" s="236" t="s">
        <v>153</v>
      </c>
      <c r="E823" s="247" t="s">
        <v>1</v>
      </c>
      <c r="F823" s="248" t="s">
        <v>180</v>
      </c>
      <c r="G823" s="246"/>
      <c r="H823" s="249">
        <v>61.57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153</v>
      </c>
      <c r="AU823" s="255" t="s">
        <v>89</v>
      </c>
      <c r="AV823" s="14" t="s">
        <v>89</v>
      </c>
      <c r="AW823" s="14" t="s">
        <v>34</v>
      </c>
      <c r="AX823" s="14" t="s">
        <v>80</v>
      </c>
      <c r="AY823" s="255" t="s">
        <v>146</v>
      </c>
    </row>
    <row r="824" s="14" customFormat="1">
      <c r="A824" s="14"/>
      <c r="B824" s="245"/>
      <c r="C824" s="246"/>
      <c r="D824" s="236" t="s">
        <v>153</v>
      </c>
      <c r="E824" s="247" t="s">
        <v>1</v>
      </c>
      <c r="F824" s="248" t="s">
        <v>181</v>
      </c>
      <c r="G824" s="246"/>
      <c r="H824" s="249">
        <v>4.9500000000000002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153</v>
      </c>
      <c r="AU824" s="255" t="s">
        <v>89</v>
      </c>
      <c r="AV824" s="14" t="s">
        <v>89</v>
      </c>
      <c r="AW824" s="14" t="s">
        <v>34</v>
      </c>
      <c r="AX824" s="14" t="s">
        <v>80</v>
      </c>
      <c r="AY824" s="255" t="s">
        <v>146</v>
      </c>
    </row>
    <row r="825" s="14" customFormat="1">
      <c r="A825" s="14"/>
      <c r="B825" s="245"/>
      <c r="C825" s="246"/>
      <c r="D825" s="236" t="s">
        <v>153</v>
      </c>
      <c r="E825" s="247" t="s">
        <v>1</v>
      </c>
      <c r="F825" s="248" t="s">
        <v>182</v>
      </c>
      <c r="G825" s="246"/>
      <c r="H825" s="249">
        <v>4.0300000000000002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153</v>
      </c>
      <c r="AU825" s="255" t="s">
        <v>89</v>
      </c>
      <c r="AV825" s="14" t="s">
        <v>89</v>
      </c>
      <c r="AW825" s="14" t="s">
        <v>34</v>
      </c>
      <c r="AX825" s="14" t="s">
        <v>80</v>
      </c>
      <c r="AY825" s="255" t="s">
        <v>146</v>
      </c>
    </row>
    <row r="826" s="14" customFormat="1">
      <c r="A826" s="14"/>
      <c r="B826" s="245"/>
      <c r="C826" s="246"/>
      <c r="D826" s="236" t="s">
        <v>153</v>
      </c>
      <c r="E826" s="247" t="s">
        <v>1</v>
      </c>
      <c r="F826" s="248" t="s">
        <v>183</v>
      </c>
      <c r="G826" s="246"/>
      <c r="H826" s="249">
        <v>6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153</v>
      </c>
      <c r="AU826" s="255" t="s">
        <v>89</v>
      </c>
      <c r="AV826" s="14" t="s">
        <v>89</v>
      </c>
      <c r="AW826" s="14" t="s">
        <v>34</v>
      </c>
      <c r="AX826" s="14" t="s">
        <v>80</v>
      </c>
      <c r="AY826" s="255" t="s">
        <v>146</v>
      </c>
    </row>
    <row r="827" s="14" customFormat="1">
      <c r="A827" s="14"/>
      <c r="B827" s="245"/>
      <c r="C827" s="246"/>
      <c r="D827" s="236" t="s">
        <v>153</v>
      </c>
      <c r="E827" s="247" t="s">
        <v>1</v>
      </c>
      <c r="F827" s="248" t="s">
        <v>184</v>
      </c>
      <c r="G827" s="246"/>
      <c r="H827" s="249">
        <v>2.3799999999999999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153</v>
      </c>
      <c r="AU827" s="255" t="s">
        <v>89</v>
      </c>
      <c r="AV827" s="14" t="s">
        <v>89</v>
      </c>
      <c r="AW827" s="14" t="s">
        <v>34</v>
      </c>
      <c r="AX827" s="14" t="s">
        <v>80</v>
      </c>
      <c r="AY827" s="255" t="s">
        <v>146</v>
      </c>
    </row>
    <row r="828" s="14" customFormat="1">
      <c r="A828" s="14"/>
      <c r="B828" s="245"/>
      <c r="C828" s="246"/>
      <c r="D828" s="236" t="s">
        <v>153</v>
      </c>
      <c r="E828" s="247" t="s">
        <v>1</v>
      </c>
      <c r="F828" s="248" t="s">
        <v>185</v>
      </c>
      <c r="G828" s="246"/>
      <c r="H828" s="249">
        <v>3.5800000000000001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153</v>
      </c>
      <c r="AU828" s="255" t="s">
        <v>89</v>
      </c>
      <c r="AV828" s="14" t="s">
        <v>89</v>
      </c>
      <c r="AW828" s="14" t="s">
        <v>34</v>
      </c>
      <c r="AX828" s="14" t="s">
        <v>80</v>
      </c>
      <c r="AY828" s="255" t="s">
        <v>146</v>
      </c>
    </row>
    <row r="829" s="14" customFormat="1">
      <c r="A829" s="14"/>
      <c r="B829" s="245"/>
      <c r="C829" s="246"/>
      <c r="D829" s="236" t="s">
        <v>153</v>
      </c>
      <c r="E829" s="247" t="s">
        <v>1</v>
      </c>
      <c r="F829" s="248" t="s">
        <v>186</v>
      </c>
      <c r="G829" s="246"/>
      <c r="H829" s="249">
        <v>3.8399999999999999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153</v>
      </c>
      <c r="AU829" s="255" t="s">
        <v>89</v>
      </c>
      <c r="AV829" s="14" t="s">
        <v>89</v>
      </c>
      <c r="AW829" s="14" t="s">
        <v>34</v>
      </c>
      <c r="AX829" s="14" t="s">
        <v>80</v>
      </c>
      <c r="AY829" s="255" t="s">
        <v>146</v>
      </c>
    </row>
    <row r="830" s="14" customFormat="1">
      <c r="A830" s="14"/>
      <c r="B830" s="245"/>
      <c r="C830" s="246"/>
      <c r="D830" s="236" t="s">
        <v>153</v>
      </c>
      <c r="E830" s="247" t="s">
        <v>1</v>
      </c>
      <c r="F830" s="248" t="s">
        <v>187</v>
      </c>
      <c r="G830" s="246"/>
      <c r="H830" s="249">
        <v>3.23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153</v>
      </c>
      <c r="AU830" s="255" t="s">
        <v>89</v>
      </c>
      <c r="AV830" s="14" t="s">
        <v>89</v>
      </c>
      <c r="AW830" s="14" t="s">
        <v>34</v>
      </c>
      <c r="AX830" s="14" t="s">
        <v>80</v>
      </c>
      <c r="AY830" s="255" t="s">
        <v>146</v>
      </c>
    </row>
    <row r="831" s="14" customFormat="1">
      <c r="A831" s="14"/>
      <c r="B831" s="245"/>
      <c r="C831" s="246"/>
      <c r="D831" s="236" t="s">
        <v>153</v>
      </c>
      <c r="E831" s="247" t="s">
        <v>1</v>
      </c>
      <c r="F831" s="248" t="s">
        <v>188</v>
      </c>
      <c r="G831" s="246"/>
      <c r="H831" s="249">
        <v>2.3700000000000001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153</v>
      </c>
      <c r="AU831" s="255" t="s">
        <v>89</v>
      </c>
      <c r="AV831" s="14" t="s">
        <v>89</v>
      </c>
      <c r="AW831" s="14" t="s">
        <v>34</v>
      </c>
      <c r="AX831" s="14" t="s">
        <v>80</v>
      </c>
      <c r="AY831" s="255" t="s">
        <v>146</v>
      </c>
    </row>
    <row r="832" s="14" customFormat="1">
      <c r="A832" s="14"/>
      <c r="B832" s="245"/>
      <c r="C832" s="246"/>
      <c r="D832" s="236" t="s">
        <v>153</v>
      </c>
      <c r="E832" s="247" t="s">
        <v>1</v>
      </c>
      <c r="F832" s="248" t="s">
        <v>189</v>
      </c>
      <c r="G832" s="246"/>
      <c r="H832" s="249">
        <v>2.9300000000000002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153</v>
      </c>
      <c r="AU832" s="255" t="s">
        <v>89</v>
      </c>
      <c r="AV832" s="14" t="s">
        <v>89</v>
      </c>
      <c r="AW832" s="14" t="s">
        <v>34</v>
      </c>
      <c r="AX832" s="14" t="s">
        <v>80</v>
      </c>
      <c r="AY832" s="255" t="s">
        <v>146</v>
      </c>
    </row>
    <row r="833" s="14" customFormat="1">
      <c r="A833" s="14"/>
      <c r="B833" s="245"/>
      <c r="C833" s="246"/>
      <c r="D833" s="236" t="s">
        <v>153</v>
      </c>
      <c r="E833" s="247" t="s">
        <v>1</v>
      </c>
      <c r="F833" s="248" t="s">
        <v>190</v>
      </c>
      <c r="G833" s="246"/>
      <c r="H833" s="249">
        <v>3.3100000000000001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153</v>
      </c>
      <c r="AU833" s="255" t="s">
        <v>89</v>
      </c>
      <c r="AV833" s="14" t="s">
        <v>89</v>
      </c>
      <c r="AW833" s="14" t="s">
        <v>34</v>
      </c>
      <c r="AX833" s="14" t="s">
        <v>80</v>
      </c>
      <c r="AY833" s="255" t="s">
        <v>146</v>
      </c>
    </row>
    <row r="834" s="16" customFormat="1">
      <c r="A834" s="16"/>
      <c r="B834" s="267"/>
      <c r="C834" s="268"/>
      <c r="D834" s="236" t="s">
        <v>153</v>
      </c>
      <c r="E834" s="269" t="s">
        <v>1</v>
      </c>
      <c r="F834" s="270" t="s">
        <v>163</v>
      </c>
      <c r="G834" s="268"/>
      <c r="H834" s="271">
        <v>197.81</v>
      </c>
      <c r="I834" s="272"/>
      <c r="J834" s="268"/>
      <c r="K834" s="268"/>
      <c r="L834" s="273"/>
      <c r="M834" s="274"/>
      <c r="N834" s="275"/>
      <c r="O834" s="275"/>
      <c r="P834" s="275"/>
      <c r="Q834" s="275"/>
      <c r="R834" s="275"/>
      <c r="S834" s="275"/>
      <c r="T834" s="27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T834" s="277" t="s">
        <v>153</v>
      </c>
      <c r="AU834" s="277" t="s">
        <v>89</v>
      </c>
      <c r="AV834" s="16" t="s">
        <v>92</v>
      </c>
      <c r="AW834" s="16" t="s">
        <v>34</v>
      </c>
      <c r="AX834" s="16" t="s">
        <v>80</v>
      </c>
      <c r="AY834" s="277" t="s">
        <v>146</v>
      </c>
    </row>
    <row r="835" s="13" customFormat="1">
      <c r="A835" s="13"/>
      <c r="B835" s="234"/>
      <c r="C835" s="235"/>
      <c r="D835" s="236" t="s">
        <v>153</v>
      </c>
      <c r="E835" s="237" t="s">
        <v>1</v>
      </c>
      <c r="F835" s="238" t="s">
        <v>197</v>
      </c>
      <c r="G835" s="235"/>
      <c r="H835" s="237" t="s">
        <v>1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153</v>
      </c>
      <c r="AU835" s="244" t="s">
        <v>89</v>
      </c>
      <c r="AV835" s="13" t="s">
        <v>85</v>
      </c>
      <c r="AW835" s="13" t="s">
        <v>34</v>
      </c>
      <c r="AX835" s="13" t="s">
        <v>80</v>
      </c>
      <c r="AY835" s="244" t="s">
        <v>146</v>
      </c>
    </row>
    <row r="836" s="14" customFormat="1">
      <c r="A836" s="14"/>
      <c r="B836" s="245"/>
      <c r="C836" s="246"/>
      <c r="D836" s="236" t="s">
        <v>153</v>
      </c>
      <c r="E836" s="247" t="s">
        <v>1</v>
      </c>
      <c r="F836" s="248" t="s">
        <v>198</v>
      </c>
      <c r="G836" s="246"/>
      <c r="H836" s="249">
        <v>38.829999999999998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153</v>
      </c>
      <c r="AU836" s="255" t="s">
        <v>89</v>
      </c>
      <c r="AV836" s="14" t="s">
        <v>89</v>
      </c>
      <c r="AW836" s="14" t="s">
        <v>34</v>
      </c>
      <c r="AX836" s="14" t="s">
        <v>80</v>
      </c>
      <c r="AY836" s="255" t="s">
        <v>146</v>
      </c>
    </row>
    <row r="837" s="16" customFormat="1">
      <c r="A837" s="16"/>
      <c r="B837" s="267"/>
      <c r="C837" s="268"/>
      <c r="D837" s="236" t="s">
        <v>153</v>
      </c>
      <c r="E837" s="269" t="s">
        <v>1</v>
      </c>
      <c r="F837" s="270" t="s">
        <v>163</v>
      </c>
      <c r="G837" s="268"/>
      <c r="H837" s="271">
        <v>38.829999999999998</v>
      </c>
      <c r="I837" s="272"/>
      <c r="J837" s="268"/>
      <c r="K837" s="268"/>
      <c r="L837" s="273"/>
      <c r="M837" s="274"/>
      <c r="N837" s="275"/>
      <c r="O837" s="275"/>
      <c r="P837" s="275"/>
      <c r="Q837" s="275"/>
      <c r="R837" s="275"/>
      <c r="S837" s="275"/>
      <c r="T837" s="27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77" t="s">
        <v>153</v>
      </c>
      <c r="AU837" s="277" t="s">
        <v>89</v>
      </c>
      <c r="AV837" s="16" t="s">
        <v>92</v>
      </c>
      <c r="AW837" s="16" t="s">
        <v>34</v>
      </c>
      <c r="AX837" s="16" t="s">
        <v>80</v>
      </c>
      <c r="AY837" s="277" t="s">
        <v>146</v>
      </c>
    </row>
    <row r="838" s="13" customFormat="1">
      <c r="A838" s="13"/>
      <c r="B838" s="234"/>
      <c r="C838" s="235"/>
      <c r="D838" s="236" t="s">
        <v>153</v>
      </c>
      <c r="E838" s="237" t="s">
        <v>1</v>
      </c>
      <c r="F838" s="238" t="s">
        <v>200</v>
      </c>
      <c r="G838" s="235"/>
      <c r="H838" s="237" t="s">
        <v>1</v>
      </c>
      <c r="I838" s="239"/>
      <c r="J838" s="235"/>
      <c r="K838" s="235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153</v>
      </c>
      <c r="AU838" s="244" t="s">
        <v>89</v>
      </c>
      <c r="AV838" s="13" t="s">
        <v>85</v>
      </c>
      <c r="AW838" s="13" t="s">
        <v>34</v>
      </c>
      <c r="AX838" s="13" t="s">
        <v>80</v>
      </c>
      <c r="AY838" s="244" t="s">
        <v>146</v>
      </c>
    </row>
    <row r="839" s="14" customFormat="1">
      <c r="A839" s="14"/>
      <c r="B839" s="245"/>
      <c r="C839" s="246"/>
      <c r="D839" s="236" t="s">
        <v>153</v>
      </c>
      <c r="E839" s="247" t="s">
        <v>1</v>
      </c>
      <c r="F839" s="248" t="s">
        <v>202</v>
      </c>
      <c r="G839" s="246"/>
      <c r="H839" s="249">
        <v>1.8500000000000001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153</v>
      </c>
      <c r="AU839" s="255" t="s">
        <v>89</v>
      </c>
      <c r="AV839" s="14" t="s">
        <v>89</v>
      </c>
      <c r="AW839" s="14" t="s">
        <v>34</v>
      </c>
      <c r="AX839" s="14" t="s">
        <v>80</v>
      </c>
      <c r="AY839" s="255" t="s">
        <v>146</v>
      </c>
    </row>
    <row r="840" s="16" customFormat="1">
      <c r="A840" s="16"/>
      <c r="B840" s="267"/>
      <c r="C840" s="268"/>
      <c r="D840" s="236" t="s">
        <v>153</v>
      </c>
      <c r="E840" s="269" t="s">
        <v>1</v>
      </c>
      <c r="F840" s="270" t="s">
        <v>163</v>
      </c>
      <c r="G840" s="268"/>
      <c r="H840" s="271">
        <v>1.8500000000000001</v>
      </c>
      <c r="I840" s="272"/>
      <c r="J840" s="268"/>
      <c r="K840" s="268"/>
      <c r="L840" s="273"/>
      <c r="M840" s="274"/>
      <c r="N840" s="275"/>
      <c r="O840" s="275"/>
      <c r="P840" s="275"/>
      <c r="Q840" s="275"/>
      <c r="R840" s="275"/>
      <c r="S840" s="275"/>
      <c r="T840" s="27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77" t="s">
        <v>153</v>
      </c>
      <c r="AU840" s="277" t="s">
        <v>89</v>
      </c>
      <c r="AV840" s="16" t="s">
        <v>92</v>
      </c>
      <c r="AW840" s="16" t="s">
        <v>34</v>
      </c>
      <c r="AX840" s="16" t="s">
        <v>80</v>
      </c>
      <c r="AY840" s="277" t="s">
        <v>146</v>
      </c>
    </row>
    <row r="841" s="13" customFormat="1">
      <c r="A841" s="13"/>
      <c r="B841" s="234"/>
      <c r="C841" s="235"/>
      <c r="D841" s="236" t="s">
        <v>153</v>
      </c>
      <c r="E841" s="237" t="s">
        <v>1</v>
      </c>
      <c r="F841" s="238" t="s">
        <v>191</v>
      </c>
      <c r="G841" s="235"/>
      <c r="H841" s="237" t="s">
        <v>1</v>
      </c>
      <c r="I841" s="239"/>
      <c r="J841" s="235"/>
      <c r="K841" s="235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153</v>
      </c>
      <c r="AU841" s="244" t="s">
        <v>89</v>
      </c>
      <c r="AV841" s="13" t="s">
        <v>85</v>
      </c>
      <c r="AW841" s="13" t="s">
        <v>34</v>
      </c>
      <c r="AX841" s="13" t="s">
        <v>80</v>
      </c>
      <c r="AY841" s="244" t="s">
        <v>146</v>
      </c>
    </row>
    <row r="842" s="14" customFormat="1">
      <c r="A842" s="14"/>
      <c r="B842" s="245"/>
      <c r="C842" s="246"/>
      <c r="D842" s="236" t="s">
        <v>153</v>
      </c>
      <c r="E842" s="247" t="s">
        <v>1</v>
      </c>
      <c r="F842" s="248" t="s">
        <v>192</v>
      </c>
      <c r="G842" s="246"/>
      <c r="H842" s="249">
        <v>12.6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153</v>
      </c>
      <c r="AU842" s="255" t="s">
        <v>89</v>
      </c>
      <c r="AV842" s="14" t="s">
        <v>89</v>
      </c>
      <c r="AW842" s="14" t="s">
        <v>34</v>
      </c>
      <c r="AX842" s="14" t="s">
        <v>80</v>
      </c>
      <c r="AY842" s="255" t="s">
        <v>146</v>
      </c>
    </row>
    <row r="843" s="14" customFormat="1">
      <c r="A843" s="14"/>
      <c r="B843" s="245"/>
      <c r="C843" s="246"/>
      <c r="D843" s="236" t="s">
        <v>153</v>
      </c>
      <c r="E843" s="247" t="s">
        <v>1</v>
      </c>
      <c r="F843" s="248" t="s">
        <v>193</v>
      </c>
      <c r="G843" s="246"/>
      <c r="H843" s="249">
        <v>1.79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153</v>
      </c>
      <c r="AU843" s="255" t="s">
        <v>89</v>
      </c>
      <c r="AV843" s="14" t="s">
        <v>89</v>
      </c>
      <c r="AW843" s="14" t="s">
        <v>34</v>
      </c>
      <c r="AX843" s="14" t="s">
        <v>80</v>
      </c>
      <c r="AY843" s="255" t="s">
        <v>146</v>
      </c>
    </row>
    <row r="844" s="16" customFormat="1">
      <c r="A844" s="16"/>
      <c r="B844" s="267"/>
      <c r="C844" s="268"/>
      <c r="D844" s="236" t="s">
        <v>153</v>
      </c>
      <c r="E844" s="269" t="s">
        <v>1</v>
      </c>
      <c r="F844" s="270" t="s">
        <v>163</v>
      </c>
      <c r="G844" s="268"/>
      <c r="H844" s="271">
        <v>14.390000000000001</v>
      </c>
      <c r="I844" s="272"/>
      <c r="J844" s="268"/>
      <c r="K844" s="268"/>
      <c r="L844" s="273"/>
      <c r="M844" s="274"/>
      <c r="N844" s="275"/>
      <c r="O844" s="275"/>
      <c r="P844" s="275"/>
      <c r="Q844" s="275"/>
      <c r="R844" s="275"/>
      <c r="S844" s="275"/>
      <c r="T844" s="27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T844" s="277" t="s">
        <v>153</v>
      </c>
      <c r="AU844" s="277" t="s">
        <v>89</v>
      </c>
      <c r="AV844" s="16" t="s">
        <v>92</v>
      </c>
      <c r="AW844" s="16" t="s">
        <v>34</v>
      </c>
      <c r="AX844" s="16" t="s">
        <v>80</v>
      </c>
      <c r="AY844" s="277" t="s">
        <v>146</v>
      </c>
    </row>
    <row r="845" s="15" customFormat="1">
      <c r="A845" s="15"/>
      <c r="B845" s="256"/>
      <c r="C845" s="257"/>
      <c r="D845" s="236" t="s">
        <v>153</v>
      </c>
      <c r="E845" s="258" t="s">
        <v>1</v>
      </c>
      <c r="F845" s="259" t="s">
        <v>158</v>
      </c>
      <c r="G845" s="257"/>
      <c r="H845" s="260">
        <v>252.87999999999997</v>
      </c>
      <c r="I845" s="261"/>
      <c r="J845" s="257"/>
      <c r="K845" s="257"/>
      <c r="L845" s="262"/>
      <c r="M845" s="263"/>
      <c r="N845" s="264"/>
      <c r="O845" s="264"/>
      <c r="P845" s="264"/>
      <c r="Q845" s="264"/>
      <c r="R845" s="264"/>
      <c r="S845" s="264"/>
      <c r="T845" s="26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6" t="s">
        <v>153</v>
      </c>
      <c r="AU845" s="266" t="s">
        <v>89</v>
      </c>
      <c r="AV845" s="15" t="s">
        <v>95</v>
      </c>
      <c r="AW845" s="15" t="s">
        <v>34</v>
      </c>
      <c r="AX845" s="15" t="s">
        <v>85</v>
      </c>
      <c r="AY845" s="266" t="s">
        <v>146</v>
      </c>
    </row>
    <row r="846" s="2" customFormat="1" ht="16.5" customHeight="1">
      <c r="A846" s="39"/>
      <c r="B846" s="40"/>
      <c r="C846" s="220" t="s">
        <v>602</v>
      </c>
      <c r="D846" s="220" t="s">
        <v>148</v>
      </c>
      <c r="E846" s="221" t="s">
        <v>603</v>
      </c>
      <c r="F846" s="222" t="s">
        <v>604</v>
      </c>
      <c r="G846" s="223" t="s">
        <v>151</v>
      </c>
      <c r="H846" s="224">
        <v>252.88</v>
      </c>
      <c r="I846" s="225"/>
      <c r="J846" s="226">
        <f>ROUND(I846*H846,2)</f>
        <v>0</v>
      </c>
      <c r="K846" s="227"/>
      <c r="L846" s="45"/>
      <c r="M846" s="228" t="s">
        <v>1</v>
      </c>
      <c r="N846" s="229" t="s">
        <v>45</v>
      </c>
      <c r="O846" s="92"/>
      <c r="P846" s="230">
        <f>O846*H846</f>
        <v>0</v>
      </c>
      <c r="Q846" s="230">
        <v>0.00029999999999999997</v>
      </c>
      <c r="R846" s="230">
        <f>Q846*H846</f>
        <v>0.075863999999999987</v>
      </c>
      <c r="S846" s="230">
        <v>0</v>
      </c>
      <c r="T846" s="231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2" t="s">
        <v>355</v>
      </c>
      <c r="AT846" s="232" t="s">
        <v>148</v>
      </c>
      <c r="AU846" s="232" t="s">
        <v>89</v>
      </c>
      <c r="AY846" s="18" t="s">
        <v>146</v>
      </c>
      <c r="BE846" s="233">
        <f>IF(N846="základní",J846,0)</f>
        <v>0</v>
      </c>
      <c r="BF846" s="233">
        <f>IF(N846="snížená",J846,0)</f>
        <v>0</v>
      </c>
      <c r="BG846" s="233">
        <f>IF(N846="zákl. přenesená",J846,0)</f>
        <v>0</v>
      </c>
      <c r="BH846" s="233">
        <f>IF(N846="sníž. přenesená",J846,0)</f>
        <v>0</v>
      </c>
      <c r="BI846" s="233">
        <f>IF(N846="nulová",J846,0)</f>
        <v>0</v>
      </c>
      <c r="BJ846" s="18" t="s">
        <v>85</v>
      </c>
      <c r="BK846" s="233">
        <f>ROUND(I846*H846,2)</f>
        <v>0</v>
      </c>
      <c r="BL846" s="18" t="s">
        <v>355</v>
      </c>
      <c r="BM846" s="232" t="s">
        <v>605</v>
      </c>
    </row>
    <row r="847" s="13" customFormat="1">
      <c r="A847" s="13"/>
      <c r="B847" s="234"/>
      <c r="C847" s="235"/>
      <c r="D847" s="236" t="s">
        <v>153</v>
      </c>
      <c r="E847" s="237" t="s">
        <v>1</v>
      </c>
      <c r="F847" s="238" t="s">
        <v>154</v>
      </c>
      <c r="G847" s="235"/>
      <c r="H847" s="237" t="s">
        <v>1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153</v>
      </c>
      <c r="AU847" s="244" t="s">
        <v>89</v>
      </c>
      <c r="AV847" s="13" t="s">
        <v>85</v>
      </c>
      <c r="AW847" s="13" t="s">
        <v>34</v>
      </c>
      <c r="AX847" s="13" t="s">
        <v>80</v>
      </c>
      <c r="AY847" s="244" t="s">
        <v>146</v>
      </c>
    </row>
    <row r="848" s="14" customFormat="1">
      <c r="A848" s="14"/>
      <c r="B848" s="245"/>
      <c r="C848" s="246"/>
      <c r="D848" s="236" t="s">
        <v>153</v>
      </c>
      <c r="E848" s="247" t="s">
        <v>1</v>
      </c>
      <c r="F848" s="248" t="s">
        <v>174</v>
      </c>
      <c r="G848" s="246"/>
      <c r="H848" s="249">
        <v>14.449999999999999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153</v>
      </c>
      <c r="AU848" s="255" t="s">
        <v>89</v>
      </c>
      <c r="AV848" s="14" t="s">
        <v>89</v>
      </c>
      <c r="AW848" s="14" t="s">
        <v>34</v>
      </c>
      <c r="AX848" s="14" t="s">
        <v>80</v>
      </c>
      <c r="AY848" s="255" t="s">
        <v>146</v>
      </c>
    </row>
    <row r="849" s="14" customFormat="1">
      <c r="A849" s="14"/>
      <c r="B849" s="245"/>
      <c r="C849" s="246"/>
      <c r="D849" s="236" t="s">
        <v>153</v>
      </c>
      <c r="E849" s="247" t="s">
        <v>1</v>
      </c>
      <c r="F849" s="248" t="s">
        <v>175</v>
      </c>
      <c r="G849" s="246"/>
      <c r="H849" s="249">
        <v>51.049999999999997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153</v>
      </c>
      <c r="AU849" s="255" t="s">
        <v>89</v>
      </c>
      <c r="AV849" s="14" t="s">
        <v>89</v>
      </c>
      <c r="AW849" s="14" t="s">
        <v>34</v>
      </c>
      <c r="AX849" s="14" t="s">
        <v>80</v>
      </c>
      <c r="AY849" s="255" t="s">
        <v>146</v>
      </c>
    </row>
    <row r="850" s="14" customFormat="1">
      <c r="A850" s="14"/>
      <c r="B850" s="245"/>
      <c r="C850" s="246"/>
      <c r="D850" s="236" t="s">
        <v>153</v>
      </c>
      <c r="E850" s="247" t="s">
        <v>1</v>
      </c>
      <c r="F850" s="248" t="s">
        <v>176</v>
      </c>
      <c r="G850" s="246"/>
      <c r="H850" s="249">
        <v>1.97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153</v>
      </c>
      <c r="AU850" s="255" t="s">
        <v>89</v>
      </c>
      <c r="AV850" s="14" t="s">
        <v>89</v>
      </c>
      <c r="AW850" s="14" t="s">
        <v>34</v>
      </c>
      <c r="AX850" s="14" t="s">
        <v>80</v>
      </c>
      <c r="AY850" s="255" t="s">
        <v>146</v>
      </c>
    </row>
    <row r="851" s="14" customFormat="1">
      <c r="A851" s="14"/>
      <c r="B851" s="245"/>
      <c r="C851" s="246"/>
      <c r="D851" s="236" t="s">
        <v>153</v>
      </c>
      <c r="E851" s="247" t="s">
        <v>1</v>
      </c>
      <c r="F851" s="248" t="s">
        <v>178</v>
      </c>
      <c r="G851" s="246"/>
      <c r="H851" s="249">
        <v>23.800000000000001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153</v>
      </c>
      <c r="AU851" s="255" t="s">
        <v>89</v>
      </c>
      <c r="AV851" s="14" t="s">
        <v>89</v>
      </c>
      <c r="AW851" s="14" t="s">
        <v>34</v>
      </c>
      <c r="AX851" s="14" t="s">
        <v>80</v>
      </c>
      <c r="AY851" s="255" t="s">
        <v>146</v>
      </c>
    </row>
    <row r="852" s="14" customFormat="1">
      <c r="A852" s="14"/>
      <c r="B852" s="245"/>
      <c r="C852" s="246"/>
      <c r="D852" s="236" t="s">
        <v>153</v>
      </c>
      <c r="E852" s="247" t="s">
        <v>1</v>
      </c>
      <c r="F852" s="248" t="s">
        <v>179</v>
      </c>
      <c r="G852" s="246"/>
      <c r="H852" s="249">
        <v>8.3499999999999996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153</v>
      </c>
      <c r="AU852" s="255" t="s">
        <v>89</v>
      </c>
      <c r="AV852" s="14" t="s">
        <v>89</v>
      </c>
      <c r="AW852" s="14" t="s">
        <v>34</v>
      </c>
      <c r="AX852" s="14" t="s">
        <v>80</v>
      </c>
      <c r="AY852" s="255" t="s">
        <v>146</v>
      </c>
    </row>
    <row r="853" s="14" customFormat="1">
      <c r="A853" s="14"/>
      <c r="B853" s="245"/>
      <c r="C853" s="246"/>
      <c r="D853" s="236" t="s">
        <v>153</v>
      </c>
      <c r="E853" s="247" t="s">
        <v>1</v>
      </c>
      <c r="F853" s="248" t="s">
        <v>180</v>
      </c>
      <c r="G853" s="246"/>
      <c r="H853" s="249">
        <v>61.57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153</v>
      </c>
      <c r="AU853" s="255" t="s">
        <v>89</v>
      </c>
      <c r="AV853" s="14" t="s">
        <v>89</v>
      </c>
      <c r="AW853" s="14" t="s">
        <v>34</v>
      </c>
      <c r="AX853" s="14" t="s">
        <v>80</v>
      </c>
      <c r="AY853" s="255" t="s">
        <v>146</v>
      </c>
    </row>
    <row r="854" s="14" customFormat="1">
      <c r="A854" s="14"/>
      <c r="B854" s="245"/>
      <c r="C854" s="246"/>
      <c r="D854" s="236" t="s">
        <v>153</v>
      </c>
      <c r="E854" s="247" t="s">
        <v>1</v>
      </c>
      <c r="F854" s="248" t="s">
        <v>181</v>
      </c>
      <c r="G854" s="246"/>
      <c r="H854" s="249">
        <v>4.9500000000000002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153</v>
      </c>
      <c r="AU854" s="255" t="s">
        <v>89</v>
      </c>
      <c r="AV854" s="14" t="s">
        <v>89</v>
      </c>
      <c r="AW854" s="14" t="s">
        <v>34</v>
      </c>
      <c r="AX854" s="14" t="s">
        <v>80</v>
      </c>
      <c r="AY854" s="255" t="s">
        <v>146</v>
      </c>
    </row>
    <row r="855" s="14" customFormat="1">
      <c r="A855" s="14"/>
      <c r="B855" s="245"/>
      <c r="C855" s="246"/>
      <c r="D855" s="236" t="s">
        <v>153</v>
      </c>
      <c r="E855" s="247" t="s">
        <v>1</v>
      </c>
      <c r="F855" s="248" t="s">
        <v>182</v>
      </c>
      <c r="G855" s="246"/>
      <c r="H855" s="249">
        <v>4.0300000000000002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153</v>
      </c>
      <c r="AU855" s="255" t="s">
        <v>89</v>
      </c>
      <c r="AV855" s="14" t="s">
        <v>89</v>
      </c>
      <c r="AW855" s="14" t="s">
        <v>34</v>
      </c>
      <c r="AX855" s="14" t="s">
        <v>80</v>
      </c>
      <c r="AY855" s="255" t="s">
        <v>146</v>
      </c>
    </row>
    <row r="856" s="14" customFormat="1">
      <c r="A856" s="14"/>
      <c r="B856" s="245"/>
      <c r="C856" s="246"/>
      <c r="D856" s="236" t="s">
        <v>153</v>
      </c>
      <c r="E856" s="247" t="s">
        <v>1</v>
      </c>
      <c r="F856" s="248" t="s">
        <v>183</v>
      </c>
      <c r="G856" s="246"/>
      <c r="H856" s="249">
        <v>6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153</v>
      </c>
      <c r="AU856" s="255" t="s">
        <v>89</v>
      </c>
      <c r="AV856" s="14" t="s">
        <v>89</v>
      </c>
      <c r="AW856" s="14" t="s">
        <v>34</v>
      </c>
      <c r="AX856" s="14" t="s">
        <v>80</v>
      </c>
      <c r="AY856" s="255" t="s">
        <v>146</v>
      </c>
    </row>
    <row r="857" s="14" customFormat="1">
      <c r="A857" s="14"/>
      <c r="B857" s="245"/>
      <c r="C857" s="246"/>
      <c r="D857" s="236" t="s">
        <v>153</v>
      </c>
      <c r="E857" s="247" t="s">
        <v>1</v>
      </c>
      <c r="F857" s="248" t="s">
        <v>184</v>
      </c>
      <c r="G857" s="246"/>
      <c r="H857" s="249">
        <v>2.3799999999999999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153</v>
      </c>
      <c r="AU857" s="255" t="s">
        <v>89</v>
      </c>
      <c r="AV857" s="14" t="s">
        <v>89</v>
      </c>
      <c r="AW857" s="14" t="s">
        <v>34</v>
      </c>
      <c r="AX857" s="14" t="s">
        <v>80</v>
      </c>
      <c r="AY857" s="255" t="s">
        <v>146</v>
      </c>
    </row>
    <row r="858" s="14" customFormat="1">
      <c r="A858" s="14"/>
      <c r="B858" s="245"/>
      <c r="C858" s="246"/>
      <c r="D858" s="236" t="s">
        <v>153</v>
      </c>
      <c r="E858" s="247" t="s">
        <v>1</v>
      </c>
      <c r="F858" s="248" t="s">
        <v>185</v>
      </c>
      <c r="G858" s="246"/>
      <c r="H858" s="249">
        <v>3.5800000000000001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153</v>
      </c>
      <c r="AU858" s="255" t="s">
        <v>89</v>
      </c>
      <c r="AV858" s="14" t="s">
        <v>89</v>
      </c>
      <c r="AW858" s="14" t="s">
        <v>34</v>
      </c>
      <c r="AX858" s="14" t="s">
        <v>80</v>
      </c>
      <c r="AY858" s="255" t="s">
        <v>146</v>
      </c>
    </row>
    <row r="859" s="14" customFormat="1">
      <c r="A859" s="14"/>
      <c r="B859" s="245"/>
      <c r="C859" s="246"/>
      <c r="D859" s="236" t="s">
        <v>153</v>
      </c>
      <c r="E859" s="247" t="s">
        <v>1</v>
      </c>
      <c r="F859" s="248" t="s">
        <v>186</v>
      </c>
      <c r="G859" s="246"/>
      <c r="H859" s="249">
        <v>3.8399999999999999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153</v>
      </c>
      <c r="AU859" s="255" t="s">
        <v>89</v>
      </c>
      <c r="AV859" s="14" t="s">
        <v>89</v>
      </c>
      <c r="AW859" s="14" t="s">
        <v>34</v>
      </c>
      <c r="AX859" s="14" t="s">
        <v>80</v>
      </c>
      <c r="AY859" s="255" t="s">
        <v>146</v>
      </c>
    </row>
    <row r="860" s="14" customFormat="1">
      <c r="A860" s="14"/>
      <c r="B860" s="245"/>
      <c r="C860" s="246"/>
      <c r="D860" s="236" t="s">
        <v>153</v>
      </c>
      <c r="E860" s="247" t="s">
        <v>1</v>
      </c>
      <c r="F860" s="248" t="s">
        <v>187</v>
      </c>
      <c r="G860" s="246"/>
      <c r="H860" s="249">
        <v>3.23</v>
      </c>
      <c r="I860" s="250"/>
      <c r="J860" s="246"/>
      <c r="K860" s="246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153</v>
      </c>
      <c r="AU860" s="255" t="s">
        <v>89</v>
      </c>
      <c r="AV860" s="14" t="s">
        <v>89</v>
      </c>
      <c r="AW860" s="14" t="s">
        <v>34</v>
      </c>
      <c r="AX860" s="14" t="s">
        <v>80</v>
      </c>
      <c r="AY860" s="255" t="s">
        <v>146</v>
      </c>
    </row>
    <row r="861" s="14" customFormat="1">
      <c r="A861" s="14"/>
      <c r="B861" s="245"/>
      <c r="C861" s="246"/>
      <c r="D861" s="236" t="s">
        <v>153</v>
      </c>
      <c r="E861" s="247" t="s">
        <v>1</v>
      </c>
      <c r="F861" s="248" t="s">
        <v>188</v>
      </c>
      <c r="G861" s="246"/>
      <c r="H861" s="249">
        <v>2.3700000000000001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153</v>
      </c>
      <c r="AU861" s="255" t="s">
        <v>89</v>
      </c>
      <c r="AV861" s="14" t="s">
        <v>89</v>
      </c>
      <c r="AW861" s="14" t="s">
        <v>34</v>
      </c>
      <c r="AX861" s="14" t="s">
        <v>80</v>
      </c>
      <c r="AY861" s="255" t="s">
        <v>146</v>
      </c>
    </row>
    <row r="862" s="14" customFormat="1">
      <c r="A862" s="14"/>
      <c r="B862" s="245"/>
      <c r="C862" s="246"/>
      <c r="D862" s="236" t="s">
        <v>153</v>
      </c>
      <c r="E862" s="247" t="s">
        <v>1</v>
      </c>
      <c r="F862" s="248" t="s">
        <v>189</v>
      </c>
      <c r="G862" s="246"/>
      <c r="H862" s="249">
        <v>2.9300000000000002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153</v>
      </c>
      <c r="AU862" s="255" t="s">
        <v>89</v>
      </c>
      <c r="AV862" s="14" t="s">
        <v>89</v>
      </c>
      <c r="AW862" s="14" t="s">
        <v>34</v>
      </c>
      <c r="AX862" s="14" t="s">
        <v>80</v>
      </c>
      <c r="AY862" s="255" t="s">
        <v>146</v>
      </c>
    </row>
    <row r="863" s="14" customFormat="1">
      <c r="A863" s="14"/>
      <c r="B863" s="245"/>
      <c r="C863" s="246"/>
      <c r="D863" s="236" t="s">
        <v>153</v>
      </c>
      <c r="E863" s="247" t="s">
        <v>1</v>
      </c>
      <c r="F863" s="248" t="s">
        <v>190</v>
      </c>
      <c r="G863" s="246"/>
      <c r="H863" s="249">
        <v>3.3100000000000001</v>
      </c>
      <c r="I863" s="250"/>
      <c r="J863" s="246"/>
      <c r="K863" s="246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153</v>
      </c>
      <c r="AU863" s="255" t="s">
        <v>89</v>
      </c>
      <c r="AV863" s="14" t="s">
        <v>89</v>
      </c>
      <c r="AW863" s="14" t="s">
        <v>34</v>
      </c>
      <c r="AX863" s="14" t="s">
        <v>80</v>
      </c>
      <c r="AY863" s="255" t="s">
        <v>146</v>
      </c>
    </row>
    <row r="864" s="16" customFormat="1">
      <c r="A864" s="16"/>
      <c r="B864" s="267"/>
      <c r="C864" s="268"/>
      <c r="D864" s="236" t="s">
        <v>153</v>
      </c>
      <c r="E864" s="269" t="s">
        <v>1</v>
      </c>
      <c r="F864" s="270" t="s">
        <v>163</v>
      </c>
      <c r="G864" s="268"/>
      <c r="H864" s="271">
        <v>197.81</v>
      </c>
      <c r="I864" s="272"/>
      <c r="J864" s="268"/>
      <c r="K864" s="268"/>
      <c r="L864" s="273"/>
      <c r="M864" s="274"/>
      <c r="N864" s="275"/>
      <c r="O864" s="275"/>
      <c r="P864" s="275"/>
      <c r="Q864" s="275"/>
      <c r="R864" s="275"/>
      <c r="S864" s="275"/>
      <c r="T864" s="27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T864" s="277" t="s">
        <v>153</v>
      </c>
      <c r="AU864" s="277" t="s">
        <v>89</v>
      </c>
      <c r="AV864" s="16" t="s">
        <v>92</v>
      </c>
      <c r="AW864" s="16" t="s">
        <v>34</v>
      </c>
      <c r="AX864" s="16" t="s">
        <v>80</v>
      </c>
      <c r="AY864" s="277" t="s">
        <v>146</v>
      </c>
    </row>
    <row r="865" s="13" customFormat="1">
      <c r="A865" s="13"/>
      <c r="B865" s="234"/>
      <c r="C865" s="235"/>
      <c r="D865" s="236" t="s">
        <v>153</v>
      </c>
      <c r="E865" s="237" t="s">
        <v>1</v>
      </c>
      <c r="F865" s="238" t="s">
        <v>197</v>
      </c>
      <c r="G865" s="235"/>
      <c r="H865" s="237" t="s">
        <v>1</v>
      </c>
      <c r="I865" s="239"/>
      <c r="J865" s="235"/>
      <c r="K865" s="235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153</v>
      </c>
      <c r="AU865" s="244" t="s">
        <v>89</v>
      </c>
      <c r="AV865" s="13" t="s">
        <v>85</v>
      </c>
      <c r="AW865" s="13" t="s">
        <v>34</v>
      </c>
      <c r="AX865" s="13" t="s">
        <v>80</v>
      </c>
      <c r="AY865" s="244" t="s">
        <v>146</v>
      </c>
    </row>
    <row r="866" s="14" customFormat="1">
      <c r="A866" s="14"/>
      <c r="B866" s="245"/>
      <c r="C866" s="246"/>
      <c r="D866" s="236" t="s">
        <v>153</v>
      </c>
      <c r="E866" s="247" t="s">
        <v>1</v>
      </c>
      <c r="F866" s="248" t="s">
        <v>198</v>
      </c>
      <c r="G866" s="246"/>
      <c r="H866" s="249">
        <v>38.829999999999998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153</v>
      </c>
      <c r="AU866" s="255" t="s">
        <v>89</v>
      </c>
      <c r="AV866" s="14" t="s">
        <v>89</v>
      </c>
      <c r="AW866" s="14" t="s">
        <v>34</v>
      </c>
      <c r="AX866" s="14" t="s">
        <v>80</v>
      </c>
      <c r="AY866" s="255" t="s">
        <v>146</v>
      </c>
    </row>
    <row r="867" s="16" customFormat="1">
      <c r="A867" s="16"/>
      <c r="B867" s="267"/>
      <c r="C867" s="268"/>
      <c r="D867" s="236" t="s">
        <v>153</v>
      </c>
      <c r="E867" s="269" t="s">
        <v>1</v>
      </c>
      <c r="F867" s="270" t="s">
        <v>163</v>
      </c>
      <c r="G867" s="268"/>
      <c r="H867" s="271">
        <v>38.829999999999998</v>
      </c>
      <c r="I867" s="272"/>
      <c r="J867" s="268"/>
      <c r="K867" s="268"/>
      <c r="L867" s="273"/>
      <c r="M867" s="274"/>
      <c r="N867" s="275"/>
      <c r="O867" s="275"/>
      <c r="P867" s="275"/>
      <c r="Q867" s="275"/>
      <c r="R867" s="275"/>
      <c r="S867" s="275"/>
      <c r="T867" s="27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77" t="s">
        <v>153</v>
      </c>
      <c r="AU867" s="277" t="s">
        <v>89</v>
      </c>
      <c r="AV867" s="16" t="s">
        <v>92</v>
      </c>
      <c r="AW867" s="16" t="s">
        <v>34</v>
      </c>
      <c r="AX867" s="16" t="s">
        <v>80</v>
      </c>
      <c r="AY867" s="277" t="s">
        <v>146</v>
      </c>
    </row>
    <row r="868" s="13" customFormat="1">
      <c r="A868" s="13"/>
      <c r="B868" s="234"/>
      <c r="C868" s="235"/>
      <c r="D868" s="236" t="s">
        <v>153</v>
      </c>
      <c r="E868" s="237" t="s">
        <v>1</v>
      </c>
      <c r="F868" s="238" t="s">
        <v>200</v>
      </c>
      <c r="G868" s="235"/>
      <c r="H868" s="237" t="s">
        <v>1</v>
      </c>
      <c r="I868" s="239"/>
      <c r="J868" s="235"/>
      <c r="K868" s="235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153</v>
      </c>
      <c r="AU868" s="244" t="s">
        <v>89</v>
      </c>
      <c r="AV868" s="13" t="s">
        <v>85</v>
      </c>
      <c r="AW868" s="13" t="s">
        <v>34</v>
      </c>
      <c r="AX868" s="13" t="s">
        <v>80</v>
      </c>
      <c r="AY868" s="244" t="s">
        <v>146</v>
      </c>
    </row>
    <row r="869" s="14" customFormat="1">
      <c r="A869" s="14"/>
      <c r="B869" s="245"/>
      <c r="C869" s="246"/>
      <c r="D869" s="236" t="s">
        <v>153</v>
      </c>
      <c r="E869" s="247" t="s">
        <v>1</v>
      </c>
      <c r="F869" s="248" t="s">
        <v>202</v>
      </c>
      <c r="G869" s="246"/>
      <c r="H869" s="249">
        <v>1.8500000000000001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153</v>
      </c>
      <c r="AU869" s="255" t="s">
        <v>89</v>
      </c>
      <c r="AV869" s="14" t="s">
        <v>89</v>
      </c>
      <c r="AW869" s="14" t="s">
        <v>34</v>
      </c>
      <c r="AX869" s="14" t="s">
        <v>80</v>
      </c>
      <c r="AY869" s="255" t="s">
        <v>146</v>
      </c>
    </row>
    <row r="870" s="16" customFormat="1">
      <c r="A870" s="16"/>
      <c r="B870" s="267"/>
      <c r="C870" s="268"/>
      <c r="D870" s="236" t="s">
        <v>153</v>
      </c>
      <c r="E870" s="269" t="s">
        <v>1</v>
      </c>
      <c r="F870" s="270" t="s">
        <v>163</v>
      </c>
      <c r="G870" s="268"/>
      <c r="H870" s="271">
        <v>1.8500000000000001</v>
      </c>
      <c r="I870" s="272"/>
      <c r="J870" s="268"/>
      <c r="K870" s="268"/>
      <c r="L870" s="273"/>
      <c r="M870" s="274"/>
      <c r="N870" s="275"/>
      <c r="O870" s="275"/>
      <c r="P870" s="275"/>
      <c r="Q870" s="275"/>
      <c r="R870" s="275"/>
      <c r="S870" s="275"/>
      <c r="T870" s="27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77" t="s">
        <v>153</v>
      </c>
      <c r="AU870" s="277" t="s">
        <v>89</v>
      </c>
      <c r="AV870" s="16" t="s">
        <v>92</v>
      </c>
      <c r="AW870" s="16" t="s">
        <v>34</v>
      </c>
      <c r="AX870" s="16" t="s">
        <v>80</v>
      </c>
      <c r="AY870" s="277" t="s">
        <v>146</v>
      </c>
    </row>
    <row r="871" s="13" customFormat="1">
      <c r="A871" s="13"/>
      <c r="B871" s="234"/>
      <c r="C871" s="235"/>
      <c r="D871" s="236" t="s">
        <v>153</v>
      </c>
      <c r="E871" s="237" t="s">
        <v>1</v>
      </c>
      <c r="F871" s="238" t="s">
        <v>191</v>
      </c>
      <c r="G871" s="235"/>
      <c r="H871" s="237" t="s">
        <v>1</v>
      </c>
      <c r="I871" s="239"/>
      <c r="J871" s="235"/>
      <c r="K871" s="235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153</v>
      </c>
      <c r="AU871" s="244" t="s">
        <v>89</v>
      </c>
      <c r="AV871" s="13" t="s">
        <v>85</v>
      </c>
      <c r="AW871" s="13" t="s">
        <v>34</v>
      </c>
      <c r="AX871" s="13" t="s">
        <v>80</v>
      </c>
      <c r="AY871" s="244" t="s">
        <v>146</v>
      </c>
    </row>
    <row r="872" s="14" customFormat="1">
      <c r="A872" s="14"/>
      <c r="B872" s="245"/>
      <c r="C872" s="246"/>
      <c r="D872" s="236" t="s">
        <v>153</v>
      </c>
      <c r="E872" s="247" t="s">
        <v>1</v>
      </c>
      <c r="F872" s="248" t="s">
        <v>192</v>
      </c>
      <c r="G872" s="246"/>
      <c r="H872" s="249">
        <v>12.6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153</v>
      </c>
      <c r="AU872" s="255" t="s">
        <v>89</v>
      </c>
      <c r="AV872" s="14" t="s">
        <v>89</v>
      </c>
      <c r="AW872" s="14" t="s">
        <v>34</v>
      </c>
      <c r="AX872" s="14" t="s">
        <v>80</v>
      </c>
      <c r="AY872" s="255" t="s">
        <v>146</v>
      </c>
    </row>
    <row r="873" s="14" customFormat="1">
      <c r="A873" s="14"/>
      <c r="B873" s="245"/>
      <c r="C873" s="246"/>
      <c r="D873" s="236" t="s">
        <v>153</v>
      </c>
      <c r="E873" s="247" t="s">
        <v>1</v>
      </c>
      <c r="F873" s="248" t="s">
        <v>193</v>
      </c>
      <c r="G873" s="246"/>
      <c r="H873" s="249">
        <v>1.79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153</v>
      </c>
      <c r="AU873" s="255" t="s">
        <v>89</v>
      </c>
      <c r="AV873" s="14" t="s">
        <v>89</v>
      </c>
      <c r="AW873" s="14" t="s">
        <v>34</v>
      </c>
      <c r="AX873" s="14" t="s">
        <v>80</v>
      </c>
      <c r="AY873" s="255" t="s">
        <v>146</v>
      </c>
    </row>
    <row r="874" s="16" customFormat="1">
      <c r="A874" s="16"/>
      <c r="B874" s="267"/>
      <c r="C874" s="268"/>
      <c r="D874" s="236" t="s">
        <v>153</v>
      </c>
      <c r="E874" s="269" t="s">
        <v>1</v>
      </c>
      <c r="F874" s="270" t="s">
        <v>163</v>
      </c>
      <c r="G874" s="268"/>
      <c r="H874" s="271">
        <v>14.390000000000001</v>
      </c>
      <c r="I874" s="272"/>
      <c r="J874" s="268"/>
      <c r="K874" s="268"/>
      <c r="L874" s="273"/>
      <c r="M874" s="274"/>
      <c r="N874" s="275"/>
      <c r="O874" s="275"/>
      <c r="P874" s="275"/>
      <c r="Q874" s="275"/>
      <c r="R874" s="275"/>
      <c r="S874" s="275"/>
      <c r="T874" s="27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277" t="s">
        <v>153</v>
      </c>
      <c r="AU874" s="277" t="s">
        <v>89</v>
      </c>
      <c r="AV874" s="16" t="s">
        <v>92</v>
      </c>
      <c r="AW874" s="16" t="s">
        <v>34</v>
      </c>
      <c r="AX874" s="16" t="s">
        <v>80</v>
      </c>
      <c r="AY874" s="277" t="s">
        <v>146</v>
      </c>
    </row>
    <row r="875" s="15" customFormat="1">
      <c r="A875" s="15"/>
      <c r="B875" s="256"/>
      <c r="C875" s="257"/>
      <c r="D875" s="236" t="s">
        <v>153</v>
      </c>
      <c r="E875" s="258" t="s">
        <v>1</v>
      </c>
      <c r="F875" s="259" t="s">
        <v>158</v>
      </c>
      <c r="G875" s="257"/>
      <c r="H875" s="260">
        <v>252.87999999999997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153</v>
      </c>
      <c r="AU875" s="266" t="s">
        <v>89</v>
      </c>
      <c r="AV875" s="15" t="s">
        <v>95</v>
      </c>
      <c r="AW875" s="15" t="s">
        <v>34</v>
      </c>
      <c r="AX875" s="15" t="s">
        <v>85</v>
      </c>
      <c r="AY875" s="266" t="s">
        <v>146</v>
      </c>
    </row>
    <row r="876" s="2" customFormat="1" ht="24.15" customHeight="1">
      <c r="A876" s="39"/>
      <c r="B876" s="40"/>
      <c r="C876" s="220" t="s">
        <v>606</v>
      </c>
      <c r="D876" s="220" t="s">
        <v>148</v>
      </c>
      <c r="E876" s="221" t="s">
        <v>607</v>
      </c>
      <c r="F876" s="222" t="s">
        <v>608</v>
      </c>
      <c r="G876" s="223" t="s">
        <v>151</v>
      </c>
      <c r="H876" s="224">
        <v>252.88</v>
      </c>
      <c r="I876" s="225"/>
      <c r="J876" s="226">
        <f>ROUND(I876*H876,2)</f>
        <v>0</v>
      </c>
      <c r="K876" s="227"/>
      <c r="L876" s="45"/>
      <c r="M876" s="228" t="s">
        <v>1</v>
      </c>
      <c r="N876" s="229" t="s">
        <v>45</v>
      </c>
      <c r="O876" s="92"/>
      <c r="P876" s="230">
        <f>O876*H876</f>
        <v>0</v>
      </c>
      <c r="Q876" s="230">
        <v>0.0075799999999999999</v>
      </c>
      <c r="R876" s="230">
        <f>Q876*H876</f>
        <v>1.9168304000000001</v>
      </c>
      <c r="S876" s="230">
        <v>0</v>
      </c>
      <c r="T876" s="231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32" t="s">
        <v>355</v>
      </c>
      <c r="AT876" s="232" t="s">
        <v>148</v>
      </c>
      <c r="AU876" s="232" t="s">
        <v>89</v>
      </c>
      <c r="AY876" s="18" t="s">
        <v>146</v>
      </c>
      <c r="BE876" s="233">
        <f>IF(N876="základní",J876,0)</f>
        <v>0</v>
      </c>
      <c r="BF876" s="233">
        <f>IF(N876="snížená",J876,0)</f>
        <v>0</v>
      </c>
      <c r="BG876" s="233">
        <f>IF(N876="zákl. přenesená",J876,0)</f>
        <v>0</v>
      </c>
      <c r="BH876" s="233">
        <f>IF(N876="sníž. přenesená",J876,0)</f>
        <v>0</v>
      </c>
      <c r="BI876" s="233">
        <f>IF(N876="nulová",J876,0)</f>
        <v>0</v>
      </c>
      <c r="BJ876" s="18" t="s">
        <v>85</v>
      </c>
      <c r="BK876" s="233">
        <f>ROUND(I876*H876,2)</f>
        <v>0</v>
      </c>
      <c r="BL876" s="18" t="s">
        <v>355</v>
      </c>
      <c r="BM876" s="232" t="s">
        <v>609</v>
      </c>
    </row>
    <row r="877" s="13" customFormat="1">
      <c r="A877" s="13"/>
      <c r="B877" s="234"/>
      <c r="C877" s="235"/>
      <c r="D877" s="236" t="s">
        <v>153</v>
      </c>
      <c r="E877" s="237" t="s">
        <v>1</v>
      </c>
      <c r="F877" s="238" t="s">
        <v>154</v>
      </c>
      <c r="G877" s="235"/>
      <c r="H877" s="237" t="s">
        <v>1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153</v>
      </c>
      <c r="AU877" s="244" t="s">
        <v>89</v>
      </c>
      <c r="AV877" s="13" t="s">
        <v>85</v>
      </c>
      <c r="AW877" s="13" t="s">
        <v>34</v>
      </c>
      <c r="AX877" s="13" t="s">
        <v>80</v>
      </c>
      <c r="AY877" s="244" t="s">
        <v>146</v>
      </c>
    </row>
    <row r="878" s="14" customFormat="1">
      <c r="A878" s="14"/>
      <c r="B878" s="245"/>
      <c r="C878" s="246"/>
      <c r="D878" s="236" t="s">
        <v>153</v>
      </c>
      <c r="E878" s="247" t="s">
        <v>1</v>
      </c>
      <c r="F878" s="248" t="s">
        <v>174</v>
      </c>
      <c r="G878" s="246"/>
      <c r="H878" s="249">
        <v>14.449999999999999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153</v>
      </c>
      <c r="AU878" s="255" t="s">
        <v>89</v>
      </c>
      <c r="AV878" s="14" t="s">
        <v>89</v>
      </c>
      <c r="AW878" s="14" t="s">
        <v>34</v>
      </c>
      <c r="AX878" s="14" t="s">
        <v>80</v>
      </c>
      <c r="AY878" s="255" t="s">
        <v>146</v>
      </c>
    </row>
    <row r="879" s="14" customFormat="1">
      <c r="A879" s="14"/>
      <c r="B879" s="245"/>
      <c r="C879" s="246"/>
      <c r="D879" s="236" t="s">
        <v>153</v>
      </c>
      <c r="E879" s="247" t="s">
        <v>1</v>
      </c>
      <c r="F879" s="248" t="s">
        <v>175</v>
      </c>
      <c r="G879" s="246"/>
      <c r="H879" s="249">
        <v>51.049999999999997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153</v>
      </c>
      <c r="AU879" s="255" t="s">
        <v>89</v>
      </c>
      <c r="AV879" s="14" t="s">
        <v>89</v>
      </c>
      <c r="AW879" s="14" t="s">
        <v>34</v>
      </c>
      <c r="AX879" s="14" t="s">
        <v>80</v>
      </c>
      <c r="AY879" s="255" t="s">
        <v>146</v>
      </c>
    </row>
    <row r="880" s="14" customFormat="1">
      <c r="A880" s="14"/>
      <c r="B880" s="245"/>
      <c r="C880" s="246"/>
      <c r="D880" s="236" t="s">
        <v>153</v>
      </c>
      <c r="E880" s="247" t="s">
        <v>1</v>
      </c>
      <c r="F880" s="248" t="s">
        <v>176</v>
      </c>
      <c r="G880" s="246"/>
      <c r="H880" s="249">
        <v>1.97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153</v>
      </c>
      <c r="AU880" s="255" t="s">
        <v>89</v>
      </c>
      <c r="AV880" s="14" t="s">
        <v>89</v>
      </c>
      <c r="AW880" s="14" t="s">
        <v>34</v>
      </c>
      <c r="AX880" s="14" t="s">
        <v>80</v>
      </c>
      <c r="AY880" s="255" t="s">
        <v>146</v>
      </c>
    </row>
    <row r="881" s="14" customFormat="1">
      <c r="A881" s="14"/>
      <c r="B881" s="245"/>
      <c r="C881" s="246"/>
      <c r="D881" s="236" t="s">
        <v>153</v>
      </c>
      <c r="E881" s="247" t="s">
        <v>1</v>
      </c>
      <c r="F881" s="248" t="s">
        <v>178</v>
      </c>
      <c r="G881" s="246"/>
      <c r="H881" s="249">
        <v>23.800000000000001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153</v>
      </c>
      <c r="AU881" s="255" t="s">
        <v>89</v>
      </c>
      <c r="AV881" s="14" t="s">
        <v>89</v>
      </c>
      <c r="AW881" s="14" t="s">
        <v>34</v>
      </c>
      <c r="AX881" s="14" t="s">
        <v>80</v>
      </c>
      <c r="AY881" s="255" t="s">
        <v>146</v>
      </c>
    </row>
    <row r="882" s="14" customFormat="1">
      <c r="A882" s="14"/>
      <c r="B882" s="245"/>
      <c r="C882" s="246"/>
      <c r="D882" s="236" t="s">
        <v>153</v>
      </c>
      <c r="E882" s="247" t="s">
        <v>1</v>
      </c>
      <c r="F882" s="248" t="s">
        <v>179</v>
      </c>
      <c r="G882" s="246"/>
      <c r="H882" s="249">
        <v>8.3499999999999996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153</v>
      </c>
      <c r="AU882" s="255" t="s">
        <v>89</v>
      </c>
      <c r="AV882" s="14" t="s">
        <v>89</v>
      </c>
      <c r="AW882" s="14" t="s">
        <v>34</v>
      </c>
      <c r="AX882" s="14" t="s">
        <v>80</v>
      </c>
      <c r="AY882" s="255" t="s">
        <v>146</v>
      </c>
    </row>
    <row r="883" s="14" customFormat="1">
      <c r="A883" s="14"/>
      <c r="B883" s="245"/>
      <c r="C883" s="246"/>
      <c r="D883" s="236" t="s">
        <v>153</v>
      </c>
      <c r="E883" s="247" t="s">
        <v>1</v>
      </c>
      <c r="F883" s="248" t="s">
        <v>180</v>
      </c>
      <c r="G883" s="246"/>
      <c r="H883" s="249">
        <v>61.57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153</v>
      </c>
      <c r="AU883" s="255" t="s">
        <v>89</v>
      </c>
      <c r="AV883" s="14" t="s">
        <v>89</v>
      </c>
      <c r="AW883" s="14" t="s">
        <v>34</v>
      </c>
      <c r="AX883" s="14" t="s">
        <v>80</v>
      </c>
      <c r="AY883" s="255" t="s">
        <v>146</v>
      </c>
    </row>
    <row r="884" s="14" customFormat="1">
      <c r="A884" s="14"/>
      <c r="B884" s="245"/>
      <c r="C884" s="246"/>
      <c r="D884" s="236" t="s">
        <v>153</v>
      </c>
      <c r="E884" s="247" t="s">
        <v>1</v>
      </c>
      <c r="F884" s="248" t="s">
        <v>181</v>
      </c>
      <c r="G884" s="246"/>
      <c r="H884" s="249">
        <v>4.9500000000000002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153</v>
      </c>
      <c r="AU884" s="255" t="s">
        <v>89</v>
      </c>
      <c r="AV884" s="14" t="s">
        <v>89</v>
      </c>
      <c r="AW884" s="14" t="s">
        <v>34</v>
      </c>
      <c r="AX884" s="14" t="s">
        <v>80</v>
      </c>
      <c r="AY884" s="255" t="s">
        <v>146</v>
      </c>
    </row>
    <row r="885" s="14" customFormat="1">
      <c r="A885" s="14"/>
      <c r="B885" s="245"/>
      <c r="C885" s="246"/>
      <c r="D885" s="236" t="s">
        <v>153</v>
      </c>
      <c r="E885" s="247" t="s">
        <v>1</v>
      </c>
      <c r="F885" s="248" t="s">
        <v>182</v>
      </c>
      <c r="G885" s="246"/>
      <c r="H885" s="249">
        <v>4.0300000000000002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153</v>
      </c>
      <c r="AU885" s="255" t="s">
        <v>89</v>
      </c>
      <c r="AV885" s="14" t="s">
        <v>89</v>
      </c>
      <c r="AW885" s="14" t="s">
        <v>34</v>
      </c>
      <c r="AX885" s="14" t="s">
        <v>80</v>
      </c>
      <c r="AY885" s="255" t="s">
        <v>146</v>
      </c>
    </row>
    <row r="886" s="14" customFormat="1">
      <c r="A886" s="14"/>
      <c r="B886" s="245"/>
      <c r="C886" s="246"/>
      <c r="D886" s="236" t="s">
        <v>153</v>
      </c>
      <c r="E886" s="247" t="s">
        <v>1</v>
      </c>
      <c r="F886" s="248" t="s">
        <v>183</v>
      </c>
      <c r="G886" s="246"/>
      <c r="H886" s="249">
        <v>6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153</v>
      </c>
      <c r="AU886" s="255" t="s">
        <v>89</v>
      </c>
      <c r="AV886" s="14" t="s">
        <v>89</v>
      </c>
      <c r="AW886" s="14" t="s">
        <v>34</v>
      </c>
      <c r="AX886" s="14" t="s">
        <v>80</v>
      </c>
      <c r="AY886" s="255" t="s">
        <v>146</v>
      </c>
    </row>
    <row r="887" s="14" customFormat="1">
      <c r="A887" s="14"/>
      <c r="B887" s="245"/>
      <c r="C887" s="246"/>
      <c r="D887" s="236" t="s">
        <v>153</v>
      </c>
      <c r="E887" s="247" t="s">
        <v>1</v>
      </c>
      <c r="F887" s="248" t="s">
        <v>184</v>
      </c>
      <c r="G887" s="246"/>
      <c r="H887" s="249">
        <v>2.3799999999999999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153</v>
      </c>
      <c r="AU887" s="255" t="s">
        <v>89</v>
      </c>
      <c r="AV887" s="14" t="s">
        <v>89</v>
      </c>
      <c r="AW887" s="14" t="s">
        <v>34</v>
      </c>
      <c r="AX887" s="14" t="s">
        <v>80</v>
      </c>
      <c r="AY887" s="255" t="s">
        <v>146</v>
      </c>
    </row>
    <row r="888" s="14" customFormat="1">
      <c r="A888" s="14"/>
      <c r="B888" s="245"/>
      <c r="C888" s="246"/>
      <c r="D888" s="236" t="s">
        <v>153</v>
      </c>
      <c r="E888" s="247" t="s">
        <v>1</v>
      </c>
      <c r="F888" s="248" t="s">
        <v>185</v>
      </c>
      <c r="G888" s="246"/>
      <c r="H888" s="249">
        <v>3.5800000000000001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153</v>
      </c>
      <c r="AU888" s="255" t="s">
        <v>89</v>
      </c>
      <c r="AV888" s="14" t="s">
        <v>89</v>
      </c>
      <c r="AW888" s="14" t="s">
        <v>34</v>
      </c>
      <c r="AX888" s="14" t="s">
        <v>80</v>
      </c>
      <c r="AY888" s="255" t="s">
        <v>146</v>
      </c>
    </row>
    <row r="889" s="14" customFormat="1">
      <c r="A889" s="14"/>
      <c r="B889" s="245"/>
      <c r="C889" s="246"/>
      <c r="D889" s="236" t="s">
        <v>153</v>
      </c>
      <c r="E889" s="247" t="s">
        <v>1</v>
      </c>
      <c r="F889" s="248" t="s">
        <v>186</v>
      </c>
      <c r="G889" s="246"/>
      <c r="H889" s="249">
        <v>3.8399999999999999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153</v>
      </c>
      <c r="AU889" s="255" t="s">
        <v>89</v>
      </c>
      <c r="AV889" s="14" t="s">
        <v>89</v>
      </c>
      <c r="AW889" s="14" t="s">
        <v>34</v>
      </c>
      <c r="AX889" s="14" t="s">
        <v>80</v>
      </c>
      <c r="AY889" s="255" t="s">
        <v>146</v>
      </c>
    </row>
    <row r="890" s="14" customFormat="1">
      <c r="A890" s="14"/>
      <c r="B890" s="245"/>
      <c r="C890" s="246"/>
      <c r="D890" s="236" t="s">
        <v>153</v>
      </c>
      <c r="E890" s="247" t="s">
        <v>1</v>
      </c>
      <c r="F890" s="248" t="s">
        <v>187</v>
      </c>
      <c r="G890" s="246"/>
      <c r="H890" s="249">
        <v>3.23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153</v>
      </c>
      <c r="AU890" s="255" t="s">
        <v>89</v>
      </c>
      <c r="AV890" s="14" t="s">
        <v>89</v>
      </c>
      <c r="AW890" s="14" t="s">
        <v>34</v>
      </c>
      <c r="AX890" s="14" t="s">
        <v>80</v>
      </c>
      <c r="AY890" s="255" t="s">
        <v>146</v>
      </c>
    </row>
    <row r="891" s="14" customFormat="1">
      <c r="A891" s="14"/>
      <c r="B891" s="245"/>
      <c r="C891" s="246"/>
      <c r="D891" s="236" t="s">
        <v>153</v>
      </c>
      <c r="E891" s="247" t="s">
        <v>1</v>
      </c>
      <c r="F891" s="248" t="s">
        <v>188</v>
      </c>
      <c r="G891" s="246"/>
      <c r="H891" s="249">
        <v>2.3700000000000001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153</v>
      </c>
      <c r="AU891" s="255" t="s">
        <v>89</v>
      </c>
      <c r="AV891" s="14" t="s">
        <v>89</v>
      </c>
      <c r="AW891" s="14" t="s">
        <v>34</v>
      </c>
      <c r="AX891" s="14" t="s">
        <v>80</v>
      </c>
      <c r="AY891" s="255" t="s">
        <v>146</v>
      </c>
    </row>
    <row r="892" s="14" customFormat="1">
      <c r="A892" s="14"/>
      <c r="B892" s="245"/>
      <c r="C892" s="246"/>
      <c r="D892" s="236" t="s">
        <v>153</v>
      </c>
      <c r="E892" s="247" t="s">
        <v>1</v>
      </c>
      <c r="F892" s="248" t="s">
        <v>189</v>
      </c>
      <c r="G892" s="246"/>
      <c r="H892" s="249">
        <v>2.9300000000000002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153</v>
      </c>
      <c r="AU892" s="255" t="s">
        <v>89</v>
      </c>
      <c r="AV892" s="14" t="s">
        <v>89</v>
      </c>
      <c r="AW892" s="14" t="s">
        <v>34</v>
      </c>
      <c r="AX892" s="14" t="s">
        <v>80</v>
      </c>
      <c r="AY892" s="255" t="s">
        <v>146</v>
      </c>
    </row>
    <row r="893" s="14" customFormat="1">
      <c r="A893" s="14"/>
      <c r="B893" s="245"/>
      <c r="C893" s="246"/>
      <c r="D893" s="236" t="s">
        <v>153</v>
      </c>
      <c r="E893" s="247" t="s">
        <v>1</v>
      </c>
      <c r="F893" s="248" t="s">
        <v>190</v>
      </c>
      <c r="G893" s="246"/>
      <c r="H893" s="249">
        <v>3.3100000000000001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153</v>
      </c>
      <c r="AU893" s="255" t="s">
        <v>89</v>
      </c>
      <c r="AV893" s="14" t="s">
        <v>89</v>
      </c>
      <c r="AW893" s="14" t="s">
        <v>34</v>
      </c>
      <c r="AX893" s="14" t="s">
        <v>80</v>
      </c>
      <c r="AY893" s="255" t="s">
        <v>146</v>
      </c>
    </row>
    <row r="894" s="16" customFormat="1">
      <c r="A894" s="16"/>
      <c r="B894" s="267"/>
      <c r="C894" s="268"/>
      <c r="D894" s="236" t="s">
        <v>153</v>
      </c>
      <c r="E894" s="269" t="s">
        <v>1</v>
      </c>
      <c r="F894" s="270" t="s">
        <v>163</v>
      </c>
      <c r="G894" s="268"/>
      <c r="H894" s="271">
        <v>197.81</v>
      </c>
      <c r="I894" s="272"/>
      <c r="J894" s="268"/>
      <c r="K894" s="268"/>
      <c r="L894" s="273"/>
      <c r="M894" s="274"/>
      <c r="N894" s="275"/>
      <c r="O894" s="275"/>
      <c r="P894" s="275"/>
      <c r="Q894" s="275"/>
      <c r="R894" s="275"/>
      <c r="S894" s="275"/>
      <c r="T894" s="27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77" t="s">
        <v>153</v>
      </c>
      <c r="AU894" s="277" t="s">
        <v>89</v>
      </c>
      <c r="AV894" s="16" t="s">
        <v>92</v>
      </c>
      <c r="AW894" s="16" t="s">
        <v>34</v>
      </c>
      <c r="AX894" s="16" t="s">
        <v>80</v>
      </c>
      <c r="AY894" s="277" t="s">
        <v>146</v>
      </c>
    </row>
    <row r="895" s="13" customFormat="1">
      <c r="A895" s="13"/>
      <c r="B895" s="234"/>
      <c r="C895" s="235"/>
      <c r="D895" s="236" t="s">
        <v>153</v>
      </c>
      <c r="E895" s="237" t="s">
        <v>1</v>
      </c>
      <c r="F895" s="238" t="s">
        <v>197</v>
      </c>
      <c r="G895" s="235"/>
      <c r="H895" s="237" t="s">
        <v>1</v>
      </c>
      <c r="I895" s="239"/>
      <c r="J895" s="235"/>
      <c r="K895" s="235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153</v>
      </c>
      <c r="AU895" s="244" t="s">
        <v>89</v>
      </c>
      <c r="AV895" s="13" t="s">
        <v>85</v>
      </c>
      <c r="AW895" s="13" t="s">
        <v>34</v>
      </c>
      <c r="AX895" s="13" t="s">
        <v>80</v>
      </c>
      <c r="AY895" s="244" t="s">
        <v>146</v>
      </c>
    </row>
    <row r="896" s="14" customFormat="1">
      <c r="A896" s="14"/>
      <c r="B896" s="245"/>
      <c r="C896" s="246"/>
      <c r="D896" s="236" t="s">
        <v>153</v>
      </c>
      <c r="E896" s="247" t="s">
        <v>1</v>
      </c>
      <c r="F896" s="248" t="s">
        <v>198</v>
      </c>
      <c r="G896" s="246"/>
      <c r="H896" s="249">
        <v>38.829999999999998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153</v>
      </c>
      <c r="AU896" s="255" t="s">
        <v>89</v>
      </c>
      <c r="AV896" s="14" t="s">
        <v>89</v>
      </c>
      <c r="AW896" s="14" t="s">
        <v>34</v>
      </c>
      <c r="AX896" s="14" t="s">
        <v>80</v>
      </c>
      <c r="AY896" s="255" t="s">
        <v>146</v>
      </c>
    </row>
    <row r="897" s="16" customFormat="1">
      <c r="A897" s="16"/>
      <c r="B897" s="267"/>
      <c r="C897" s="268"/>
      <c r="D897" s="236" t="s">
        <v>153</v>
      </c>
      <c r="E897" s="269" t="s">
        <v>1</v>
      </c>
      <c r="F897" s="270" t="s">
        <v>163</v>
      </c>
      <c r="G897" s="268"/>
      <c r="H897" s="271">
        <v>38.829999999999998</v>
      </c>
      <c r="I897" s="272"/>
      <c r="J897" s="268"/>
      <c r="K897" s="268"/>
      <c r="L897" s="273"/>
      <c r="M897" s="274"/>
      <c r="N897" s="275"/>
      <c r="O897" s="275"/>
      <c r="P897" s="275"/>
      <c r="Q897" s="275"/>
      <c r="R897" s="275"/>
      <c r="S897" s="275"/>
      <c r="T897" s="27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T897" s="277" t="s">
        <v>153</v>
      </c>
      <c r="AU897" s="277" t="s">
        <v>89</v>
      </c>
      <c r="AV897" s="16" t="s">
        <v>92</v>
      </c>
      <c r="AW897" s="16" t="s">
        <v>34</v>
      </c>
      <c r="AX897" s="16" t="s">
        <v>80</v>
      </c>
      <c r="AY897" s="277" t="s">
        <v>146</v>
      </c>
    </row>
    <row r="898" s="13" customFormat="1">
      <c r="A898" s="13"/>
      <c r="B898" s="234"/>
      <c r="C898" s="235"/>
      <c r="D898" s="236" t="s">
        <v>153</v>
      </c>
      <c r="E898" s="237" t="s">
        <v>1</v>
      </c>
      <c r="F898" s="238" t="s">
        <v>200</v>
      </c>
      <c r="G898" s="235"/>
      <c r="H898" s="237" t="s">
        <v>1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153</v>
      </c>
      <c r="AU898" s="244" t="s">
        <v>89</v>
      </c>
      <c r="AV898" s="13" t="s">
        <v>85</v>
      </c>
      <c r="AW898" s="13" t="s">
        <v>34</v>
      </c>
      <c r="AX898" s="13" t="s">
        <v>80</v>
      </c>
      <c r="AY898" s="244" t="s">
        <v>146</v>
      </c>
    </row>
    <row r="899" s="14" customFormat="1">
      <c r="A899" s="14"/>
      <c r="B899" s="245"/>
      <c r="C899" s="246"/>
      <c r="D899" s="236" t="s">
        <v>153</v>
      </c>
      <c r="E899" s="247" t="s">
        <v>1</v>
      </c>
      <c r="F899" s="248" t="s">
        <v>202</v>
      </c>
      <c r="G899" s="246"/>
      <c r="H899" s="249">
        <v>1.8500000000000001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153</v>
      </c>
      <c r="AU899" s="255" t="s">
        <v>89</v>
      </c>
      <c r="AV899" s="14" t="s">
        <v>89</v>
      </c>
      <c r="AW899" s="14" t="s">
        <v>34</v>
      </c>
      <c r="AX899" s="14" t="s">
        <v>80</v>
      </c>
      <c r="AY899" s="255" t="s">
        <v>146</v>
      </c>
    </row>
    <row r="900" s="16" customFormat="1">
      <c r="A900" s="16"/>
      <c r="B900" s="267"/>
      <c r="C900" s="268"/>
      <c r="D900" s="236" t="s">
        <v>153</v>
      </c>
      <c r="E900" s="269" t="s">
        <v>1</v>
      </c>
      <c r="F900" s="270" t="s">
        <v>163</v>
      </c>
      <c r="G900" s="268"/>
      <c r="H900" s="271">
        <v>1.8500000000000001</v>
      </c>
      <c r="I900" s="272"/>
      <c r="J900" s="268"/>
      <c r="K900" s="268"/>
      <c r="L900" s="273"/>
      <c r="M900" s="274"/>
      <c r="N900" s="275"/>
      <c r="O900" s="275"/>
      <c r="P900" s="275"/>
      <c r="Q900" s="275"/>
      <c r="R900" s="275"/>
      <c r="S900" s="275"/>
      <c r="T900" s="27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T900" s="277" t="s">
        <v>153</v>
      </c>
      <c r="AU900" s="277" t="s">
        <v>89</v>
      </c>
      <c r="AV900" s="16" t="s">
        <v>92</v>
      </c>
      <c r="AW900" s="16" t="s">
        <v>34</v>
      </c>
      <c r="AX900" s="16" t="s">
        <v>80</v>
      </c>
      <c r="AY900" s="277" t="s">
        <v>146</v>
      </c>
    </row>
    <row r="901" s="13" customFormat="1">
      <c r="A901" s="13"/>
      <c r="B901" s="234"/>
      <c r="C901" s="235"/>
      <c r="D901" s="236" t="s">
        <v>153</v>
      </c>
      <c r="E901" s="237" t="s">
        <v>1</v>
      </c>
      <c r="F901" s="238" t="s">
        <v>191</v>
      </c>
      <c r="G901" s="235"/>
      <c r="H901" s="237" t="s">
        <v>1</v>
      </c>
      <c r="I901" s="239"/>
      <c r="J901" s="235"/>
      <c r="K901" s="235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153</v>
      </c>
      <c r="AU901" s="244" t="s">
        <v>89</v>
      </c>
      <c r="AV901" s="13" t="s">
        <v>85</v>
      </c>
      <c r="AW901" s="13" t="s">
        <v>34</v>
      </c>
      <c r="AX901" s="13" t="s">
        <v>80</v>
      </c>
      <c r="AY901" s="244" t="s">
        <v>146</v>
      </c>
    </row>
    <row r="902" s="14" customFormat="1">
      <c r="A902" s="14"/>
      <c r="B902" s="245"/>
      <c r="C902" s="246"/>
      <c r="D902" s="236" t="s">
        <v>153</v>
      </c>
      <c r="E902" s="247" t="s">
        <v>1</v>
      </c>
      <c r="F902" s="248" t="s">
        <v>192</v>
      </c>
      <c r="G902" s="246"/>
      <c r="H902" s="249">
        <v>12.6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153</v>
      </c>
      <c r="AU902" s="255" t="s">
        <v>89</v>
      </c>
      <c r="AV902" s="14" t="s">
        <v>89</v>
      </c>
      <c r="AW902" s="14" t="s">
        <v>34</v>
      </c>
      <c r="AX902" s="14" t="s">
        <v>80</v>
      </c>
      <c r="AY902" s="255" t="s">
        <v>146</v>
      </c>
    </row>
    <row r="903" s="14" customFormat="1">
      <c r="A903" s="14"/>
      <c r="B903" s="245"/>
      <c r="C903" s="246"/>
      <c r="D903" s="236" t="s">
        <v>153</v>
      </c>
      <c r="E903" s="247" t="s">
        <v>1</v>
      </c>
      <c r="F903" s="248" t="s">
        <v>193</v>
      </c>
      <c r="G903" s="246"/>
      <c r="H903" s="249">
        <v>1.79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153</v>
      </c>
      <c r="AU903" s="255" t="s">
        <v>89</v>
      </c>
      <c r="AV903" s="14" t="s">
        <v>89</v>
      </c>
      <c r="AW903" s="14" t="s">
        <v>34</v>
      </c>
      <c r="AX903" s="14" t="s">
        <v>80</v>
      </c>
      <c r="AY903" s="255" t="s">
        <v>146</v>
      </c>
    </row>
    <row r="904" s="16" customFormat="1">
      <c r="A904" s="16"/>
      <c r="B904" s="267"/>
      <c r="C904" s="268"/>
      <c r="D904" s="236" t="s">
        <v>153</v>
      </c>
      <c r="E904" s="269" t="s">
        <v>1</v>
      </c>
      <c r="F904" s="270" t="s">
        <v>163</v>
      </c>
      <c r="G904" s="268"/>
      <c r="H904" s="271">
        <v>14.390000000000001</v>
      </c>
      <c r="I904" s="272"/>
      <c r="J904" s="268"/>
      <c r="K904" s="268"/>
      <c r="L904" s="273"/>
      <c r="M904" s="274"/>
      <c r="N904" s="275"/>
      <c r="O904" s="275"/>
      <c r="P904" s="275"/>
      <c r="Q904" s="275"/>
      <c r="R904" s="275"/>
      <c r="S904" s="275"/>
      <c r="T904" s="27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T904" s="277" t="s">
        <v>153</v>
      </c>
      <c r="AU904" s="277" t="s">
        <v>89</v>
      </c>
      <c r="AV904" s="16" t="s">
        <v>92</v>
      </c>
      <c r="AW904" s="16" t="s">
        <v>34</v>
      </c>
      <c r="AX904" s="16" t="s">
        <v>80</v>
      </c>
      <c r="AY904" s="277" t="s">
        <v>146</v>
      </c>
    </row>
    <row r="905" s="15" customFormat="1">
      <c r="A905" s="15"/>
      <c r="B905" s="256"/>
      <c r="C905" s="257"/>
      <c r="D905" s="236" t="s">
        <v>153</v>
      </c>
      <c r="E905" s="258" t="s">
        <v>1</v>
      </c>
      <c r="F905" s="259" t="s">
        <v>158</v>
      </c>
      <c r="G905" s="257"/>
      <c r="H905" s="260">
        <v>252.87999999999997</v>
      </c>
      <c r="I905" s="261"/>
      <c r="J905" s="257"/>
      <c r="K905" s="257"/>
      <c r="L905" s="262"/>
      <c r="M905" s="263"/>
      <c r="N905" s="264"/>
      <c r="O905" s="264"/>
      <c r="P905" s="264"/>
      <c r="Q905" s="264"/>
      <c r="R905" s="264"/>
      <c r="S905" s="264"/>
      <c r="T905" s="26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6" t="s">
        <v>153</v>
      </c>
      <c r="AU905" s="266" t="s">
        <v>89</v>
      </c>
      <c r="AV905" s="15" t="s">
        <v>95</v>
      </c>
      <c r="AW905" s="15" t="s">
        <v>34</v>
      </c>
      <c r="AX905" s="15" t="s">
        <v>85</v>
      </c>
      <c r="AY905" s="266" t="s">
        <v>146</v>
      </c>
    </row>
    <row r="906" s="2" customFormat="1" ht="24.15" customHeight="1">
      <c r="A906" s="39"/>
      <c r="B906" s="40"/>
      <c r="C906" s="220" t="s">
        <v>610</v>
      </c>
      <c r="D906" s="220" t="s">
        <v>148</v>
      </c>
      <c r="E906" s="221" t="s">
        <v>611</v>
      </c>
      <c r="F906" s="222" t="s">
        <v>612</v>
      </c>
      <c r="G906" s="223" t="s">
        <v>166</v>
      </c>
      <c r="H906" s="224">
        <v>223.036</v>
      </c>
      <c r="I906" s="225"/>
      <c r="J906" s="226">
        <f>ROUND(I906*H906,2)</f>
        <v>0</v>
      </c>
      <c r="K906" s="227"/>
      <c r="L906" s="45"/>
      <c r="M906" s="228" t="s">
        <v>1</v>
      </c>
      <c r="N906" s="229" t="s">
        <v>45</v>
      </c>
      <c r="O906" s="92"/>
      <c r="P906" s="230">
        <f>O906*H906</f>
        <v>0</v>
      </c>
      <c r="Q906" s="230">
        <v>0.0037399999999999998</v>
      </c>
      <c r="R906" s="230">
        <f>Q906*H906</f>
        <v>0.83415463999999995</v>
      </c>
      <c r="S906" s="230">
        <v>0</v>
      </c>
      <c r="T906" s="231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32" t="s">
        <v>355</v>
      </c>
      <c r="AT906" s="232" t="s">
        <v>148</v>
      </c>
      <c r="AU906" s="232" t="s">
        <v>89</v>
      </c>
      <c r="AY906" s="18" t="s">
        <v>146</v>
      </c>
      <c r="BE906" s="233">
        <f>IF(N906="základní",J906,0)</f>
        <v>0</v>
      </c>
      <c r="BF906" s="233">
        <f>IF(N906="snížená",J906,0)</f>
        <v>0</v>
      </c>
      <c r="BG906" s="233">
        <f>IF(N906="zákl. přenesená",J906,0)</f>
        <v>0</v>
      </c>
      <c r="BH906" s="233">
        <f>IF(N906="sníž. přenesená",J906,0)</f>
        <v>0</v>
      </c>
      <c r="BI906" s="233">
        <f>IF(N906="nulová",J906,0)</f>
        <v>0</v>
      </c>
      <c r="BJ906" s="18" t="s">
        <v>85</v>
      </c>
      <c r="BK906" s="233">
        <f>ROUND(I906*H906,2)</f>
        <v>0</v>
      </c>
      <c r="BL906" s="18" t="s">
        <v>355</v>
      </c>
      <c r="BM906" s="232" t="s">
        <v>613</v>
      </c>
    </row>
    <row r="907" s="13" customFormat="1">
      <c r="A907" s="13"/>
      <c r="B907" s="234"/>
      <c r="C907" s="235"/>
      <c r="D907" s="236" t="s">
        <v>153</v>
      </c>
      <c r="E907" s="237" t="s">
        <v>1</v>
      </c>
      <c r="F907" s="238" t="s">
        <v>154</v>
      </c>
      <c r="G907" s="235"/>
      <c r="H907" s="237" t="s">
        <v>1</v>
      </c>
      <c r="I907" s="239"/>
      <c r="J907" s="235"/>
      <c r="K907" s="235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153</v>
      </c>
      <c r="AU907" s="244" t="s">
        <v>89</v>
      </c>
      <c r="AV907" s="13" t="s">
        <v>85</v>
      </c>
      <c r="AW907" s="13" t="s">
        <v>34</v>
      </c>
      <c r="AX907" s="13" t="s">
        <v>80</v>
      </c>
      <c r="AY907" s="244" t="s">
        <v>146</v>
      </c>
    </row>
    <row r="908" s="14" customFormat="1">
      <c r="A908" s="14"/>
      <c r="B908" s="245"/>
      <c r="C908" s="246"/>
      <c r="D908" s="236" t="s">
        <v>153</v>
      </c>
      <c r="E908" s="247" t="s">
        <v>1</v>
      </c>
      <c r="F908" s="248" t="s">
        <v>174</v>
      </c>
      <c r="G908" s="246"/>
      <c r="H908" s="249">
        <v>14.449999999999999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153</v>
      </c>
      <c r="AU908" s="255" t="s">
        <v>89</v>
      </c>
      <c r="AV908" s="14" t="s">
        <v>89</v>
      </c>
      <c r="AW908" s="14" t="s">
        <v>34</v>
      </c>
      <c r="AX908" s="14" t="s">
        <v>80</v>
      </c>
      <c r="AY908" s="255" t="s">
        <v>146</v>
      </c>
    </row>
    <row r="909" s="14" customFormat="1">
      <c r="A909" s="14"/>
      <c r="B909" s="245"/>
      <c r="C909" s="246"/>
      <c r="D909" s="236" t="s">
        <v>153</v>
      </c>
      <c r="E909" s="247" t="s">
        <v>1</v>
      </c>
      <c r="F909" s="248" t="s">
        <v>281</v>
      </c>
      <c r="G909" s="246"/>
      <c r="H909" s="249">
        <v>50.744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153</v>
      </c>
      <c r="AU909" s="255" t="s">
        <v>89</v>
      </c>
      <c r="AV909" s="14" t="s">
        <v>89</v>
      </c>
      <c r="AW909" s="14" t="s">
        <v>34</v>
      </c>
      <c r="AX909" s="14" t="s">
        <v>80</v>
      </c>
      <c r="AY909" s="255" t="s">
        <v>146</v>
      </c>
    </row>
    <row r="910" s="14" customFormat="1">
      <c r="A910" s="14"/>
      <c r="B910" s="245"/>
      <c r="C910" s="246"/>
      <c r="D910" s="236" t="s">
        <v>153</v>
      </c>
      <c r="E910" s="247" t="s">
        <v>1</v>
      </c>
      <c r="F910" s="248" t="s">
        <v>282</v>
      </c>
      <c r="G910" s="246"/>
      <c r="H910" s="249">
        <v>6.1479999999999997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153</v>
      </c>
      <c r="AU910" s="255" t="s">
        <v>89</v>
      </c>
      <c r="AV910" s="14" t="s">
        <v>89</v>
      </c>
      <c r="AW910" s="14" t="s">
        <v>34</v>
      </c>
      <c r="AX910" s="14" t="s">
        <v>80</v>
      </c>
      <c r="AY910" s="255" t="s">
        <v>146</v>
      </c>
    </row>
    <row r="911" s="14" customFormat="1">
      <c r="A911" s="14"/>
      <c r="B911" s="245"/>
      <c r="C911" s="246"/>
      <c r="D911" s="236" t="s">
        <v>153</v>
      </c>
      <c r="E911" s="247" t="s">
        <v>1</v>
      </c>
      <c r="F911" s="248" t="s">
        <v>283</v>
      </c>
      <c r="G911" s="246"/>
      <c r="H911" s="249">
        <v>0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153</v>
      </c>
      <c r="AU911" s="255" t="s">
        <v>89</v>
      </c>
      <c r="AV911" s="14" t="s">
        <v>89</v>
      </c>
      <c r="AW911" s="14" t="s">
        <v>34</v>
      </c>
      <c r="AX911" s="14" t="s">
        <v>80</v>
      </c>
      <c r="AY911" s="255" t="s">
        <v>146</v>
      </c>
    </row>
    <row r="912" s="14" customFormat="1">
      <c r="A912" s="14"/>
      <c r="B912" s="245"/>
      <c r="C912" s="246"/>
      <c r="D912" s="236" t="s">
        <v>153</v>
      </c>
      <c r="E912" s="247" t="s">
        <v>1</v>
      </c>
      <c r="F912" s="248" t="s">
        <v>284</v>
      </c>
      <c r="G912" s="246"/>
      <c r="H912" s="249">
        <v>21.199999999999999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153</v>
      </c>
      <c r="AU912" s="255" t="s">
        <v>89</v>
      </c>
      <c r="AV912" s="14" t="s">
        <v>89</v>
      </c>
      <c r="AW912" s="14" t="s">
        <v>34</v>
      </c>
      <c r="AX912" s="14" t="s">
        <v>80</v>
      </c>
      <c r="AY912" s="255" t="s">
        <v>146</v>
      </c>
    </row>
    <row r="913" s="14" customFormat="1">
      <c r="A913" s="14"/>
      <c r="B913" s="245"/>
      <c r="C913" s="246"/>
      <c r="D913" s="236" t="s">
        <v>153</v>
      </c>
      <c r="E913" s="247" t="s">
        <v>1</v>
      </c>
      <c r="F913" s="248" t="s">
        <v>285</v>
      </c>
      <c r="G913" s="246"/>
      <c r="H913" s="249">
        <v>14.27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153</v>
      </c>
      <c r="AU913" s="255" t="s">
        <v>89</v>
      </c>
      <c r="AV913" s="14" t="s">
        <v>89</v>
      </c>
      <c r="AW913" s="14" t="s">
        <v>34</v>
      </c>
      <c r="AX913" s="14" t="s">
        <v>80</v>
      </c>
      <c r="AY913" s="255" t="s">
        <v>146</v>
      </c>
    </row>
    <row r="914" s="14" customFormat="1">
      <c r="A914" s="14"/>
      <c r="B914" s="245"/>
      <c r="C914" s="246"/>
      <c r="D914" s="236" t="s">
        <v>153</v>
      </c>
      <c r="E914" s="247" t="s">
        <v>1</v>
      </c>
      <c r="F914" s="248" t="s">
        <v>286</v>
      </c>
      <c r="G914" s="246"/>
      <c r="H914" s="249">
        <v>57.350000000000001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153</v>
      </c>
      <c r="AU914" s="255" t="s">
        <v>89</v>
      </c>
      <c r="AV914" s="14" t="s">
        <v>89</v>
      </c>
      <c r="AW914" s="14" t="s">
        <v>34</v>
      </c>
      <c r="AX914" s="14" t="s">
        <v>80</v>
      </c>
      <c r="AY914" s="255" t="s">
        <v>146</v>
      </c>
    </row>
    <row r="915" s="14" customFormat="1">
      <c r="A915" s="14"/>
      <c r="B915" s="245"/>
      <c r="C915" s="246"/>
      <c r="D915" s="236" t="s">
        <v>153</v>
      </c>
      <c r="E915" s="247" t="s">
        <v>1</v>
      </c>
      <c r="F915" s="248" t="s">
        <v>253</v>
      </c>
      <c r="G915" s="246"/>
      <c r="H915" s="249">
        <v>0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153</v>
      </c>
      <c r="AU915" s="255" t="s">
        <v>89</v>
      </c>
      <c r="AV915" s="14" t="s">
        <v>89</v>
      </c>
      <c r="AW915" s="14" t="s">
        <v>34</v>
      </c>
      <c r="AX915" s="14" t="s">
        <v>80</v>
      </c>
      <c r="AY915" s="255" t="s">
        <v>146</v>
      </c>
    </row>
    <row r="916" s="14" customFormat="1">
      <c r="A916" s="14"/>
      <c r="B916" s="245"/>
      <c r="C916" s="246"/>
      <c r="D916" s="236" t="s">
        <v>153</v>
      </c>
      <c r="E916" s="247" t="s">
        <v>1</v>
      </c>
      <c r="F916" s="248" t="s">
        <v>287</v>
      </c>
      <c r="G916" s="246"/>
      <c r="H916" s="249">
        <v>8.4079999999999995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153</v>
      </c>
      <c r="AU916" s="255" t="s">
        <v>89</v>
      </c>
      <c r="AV916" s="14" t="s">
        <v>89</v>
      </c>
      <c r="AW916" s="14" t="s">
        <v>34</v>
      </c>
      <c r="AX916" s="14" t="s">
        <v>80</v>
      </c>
      <c r="AY916" s="255" t="s">
        <v>146</v>
      </c>
    </row>
    <row r="917" s="14" customFormat="1">
      <c r="A917" s="14"/>
      <c r="B917" s="245"/>
      <c r="C917" s="246"/>
      <c r="D917" s="236" t="s">
        <v>153</v>
      </c>
      <c r="E917" s="247" t="s">
        <v>1</v>
      </c>
      <c r="F917" s="248" t="s">
        <v>614</v>
      </c>
      <c r="G917" s="246"/>
      <c r="H917" s="249">
        <v>0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153</v>
      </c>
      <c r="AU917" s="255" t="s">
        <v>89</v>
      </c>
      <c r="AV917" s="14" t="s">
        <v>89</v>
      </c>
      <c r="AW917" s="14" t="s">
        <v>34</v>
      </c>
      <c r="AX917" s="14" t="s">
        <v>80</v>
      </c>
      <c r="AY917" s="255" t="s">
        <v>146</v>
      </c>
    </row>
    <row r="918" s="14" customFormat="1">
      <c r="A918" s="14"/>
      <c r="B918" s="245"/>
      <c r="C918" s="246"/>
      <c r="D918" s="236" t="s">
        <v>153</v>
      </c>
      <c r="E918" s="247" t="s">
        <v>1</v>
      </c>
      <c r="F918" s="248" t="s">
        <v>615</v>
      </c>
      <c r="G918" s="246"/>
      <c r="H918" s="249">
        <v>0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153</v>
      </c>
      <c r="AU918" s="255" t="s">
        <v>89</v>
      </c>
      <c r="AV918" s="14" t="s">
        <v>89</v>
      </c>
      <c r="AW918" s="14" t="s">
        <v>34</v>
      </c>
      <c r="AX918" s="14" t="s">
        <v>80</v>
      </c>
      <c r="AY918" s="255" t="s">
        <v>146</v>
      </c>
    </row>
    <row r="919" s="14" customFormat="1">
      <c r="A919" s="14"/>
      <c r="B919" s="245"/>
      <c r="C919" s="246"/>
      <c r="D919" s="236" t="s">
        <v>153</v>
      </c>
      <c r="E919" s="247" t="s">
        <v>1</v>
      </c>
      <c r="F919" s="248" t="s">
        <v>616</v>
      </c>
      <c r="G919" s="246"/>
      <c r="H919" s="249">
        <v>0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153</v>
      </c>
      <c r="AU919" s="255" t="s">
        <v>89</v>
      </c>
      <c r="AV919" s="14" t="s">
        <v>89</v>
      </c>
      <c r="AW919" s="14" t="s">
        <v>34</v>
      </c>
      <c r="AX919" s="14" t="s">
        <v>80</v>
      </c>
      <c r="AY919" s="255" t="s">
        <v>146</v>
      </c>
    </row>
    <row r="920" s="14" customFormat="1">
      <c r="A920" s="14"/>
      <c r="B920" s="245"/>
      <c r="C920" s="246"/>
      <c r="D920" s="236" t="s">
        <v>153</v>
      </c>
      <c r="E920" s="247" t="s">
        <v>1</v>
      </c>
      <c r="F920" s="248" t="s">
        <v>617</v>
      </c>
      <c r="G920" s="246"/>
      <c r="H920" s="249">
        <v>0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153</v>
      </c>
      <c r="AU920" s="255" t="s">
        <v>89</v>
      </c>
      <c r="AV920" s="14" t="s">
        <v>89</v>
      </c>
      <c r="AW920" s="14" t="s">
        <v>34</v>
      </c>
      <c r="AX920" s="14" t="s">
        <v>80</v>
      </c>
      <c r="AY920" s="255" t="s">
        <v>146</v>
      </c>
    </row>
    <row r="921" s="14" customFormat="1">
      <c r="A921" s="14"/>
      <c r="B921" s="245"/>
      <c r="C921" s="246"/>
      <c r="D921" s="236" t="s">
        <v>153</v>
      </c>
      <c r="E921" s="247" t="s">
        <v>1</v>
      </c>
      <c r="F921" s="248" t="s">
        <v>618</v>
      </c>
      <c r="G921" s="246"/>
      <c r="H921" s="249">
        <v>0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153</v>
      </c>
      <c r="AU921" s="255" t="s">
        <v>89</v>
      </c>
      <c r="AV921" s="14" t="s">
        <v>89</v>
      </c>
      <c r="AW921" s="14" t="s">
        <v>34</v>
      </c>
      <c r="AX921" s="14" t="s">
        <v>80</v>
      </c>
      <c r="AY921" s="255" t="s">
        <v>146</v>
      </c>
    </row>
    <row r="922" s="14" customFormat="1">
      <c r="A922" s="14"/>
      <c r="B922" s="245"/>
      <c r="C922" s="246"/>
      <c r="D922" s="236" t="s">
        <v>153</v>
      </c>
      <c r="E922" s="247" t="s">
        <v>1</v>
      </c>
      <c r="F922" s="248" t="s">
        <v>619</v>
      </c>
      <c r="G922" s="246"/>
      <c r="H922" s="249">
        <v>0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153</v>
      </c>
      <c r="AU922" s="255" t="s">
        <v>89</v>
      </c>
      <c r="AV922" s="14" t="s">
        <v>89</v>
      </c>
      <c r="AW922" s="14" t="s">
        <v>34</v>
      </c>
      <c r="AX922" s="14" t="s">
        <v>80</v>
      </c>
      <c r="AY922" s="255" t="s">
        <v>146</v>
      </c>
    </row>
    <row r="923" s="14" customFormat="1">
      <c r="A923" s="14"/>
      <c r="B923" s="245"/>
      <c r="C923" s="246"/>
      <c r="D923" s="236" t="s">
        <v>153</v>
      </c>
      <c r="E923" s="247" t="s">
        <v>1</v>
      </c>
      <c r="F923" s="248" t="s">
        <v>620</v>
      </c>
      <c r="G923" s="246"/>
      <c r="H923" s="249">
        <v>0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153</v>
      </c>
      <c r="AU923" s="255" t="s">
        <v>89</v>
      </c>
      <c r="AV923" s="14" t="s">
        <v>89</v>
      </c>
      <c r="AW923" s="14" t="s">
        <v>34</v>
      </c>
      <c r="AX923" s="14" t="s">
        <v>80</v>
      </c>
      <c r="AY923" s="255" t="s">
        <v>146</v>
      </c>
    </row>
    <row r="924" s="14" customFormat="1">
      <c r="A924" s="14"/>
      <c r="B924" s="245"/>
      <c r="C924" s="246"/>
      <c r="D924" s="236" t="s">
        <v>153</v>
      </c>
      <c r="E924" s="247" t="s">
        <v>1</v>
      </c>
      <c r="F924" s="248" t="s">
        <v>621</v>
      </c>
      <c r="G924" s="246"/>
      <c r="H924" s="249">
        <v>0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153</v>
      </c>
      <c r="AU924" s="255" t="s">
        <v>89</v>
      </c>
      <c r="AV924" s="14" t="s">
        <v>89</v>
      </c>
      <c r="AW924" s="14" t="s">
        <v>34</v>
      </c>
      <c r="AX924" s="14" t="s">
        <v>80</v>
      </c>
      <c r="AY924" s="255" t="s">
        <v>146</v>
      </c>
    </row>
    <row r="925" s="16" customFormat="1">
      <c r="A925" s="16"/>
      <c r="B925" s="267"/>
      <c r="C925" s="268"/>
      <c r="D925" s="236" t="s">
        <v>153</v>
      </c>
      <c r="E925" s="269" t="s">
        <v>1</v>
      </c>
      <c r="F925" s="270" t="s">
        <v>163</v>
      </c>
      <c r="G925" s="268"/>
      <c r="H925" s="271">
        <v>172.56999999999999</v>
      </c>
      <c r="I925" s="272"/>
      <c r="J925" s="268"/>
      <c r="K925" s="268"/>
      <c r="L925" s="273"/>
      <c r="M925" s="274"/>
      <c r="N925" s="275"/>
      <c r="O925" s="275"/>
      <c r="P925" s="275"/>
      <c r="Q925" s="275"/>
      <c r="R925" s="275"/>
      <c r="S925" s="275"/>
      <c r="T925" s="27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277" t="s">
        <v>153</v>
      </c>
      <c r="AU925" s="277" t="s">
        <v>89</v>
      </c>
      <c r="AV925" s="16" t="s">
        <v>92</v>
      </c>
      <c r="AW925" s="16" t="s">
        <v>34</v>
      </c>
      <c r="AX925" s="16" t="s">
        <v>80</v>
      </c>
      <c r="AY925" s="277" t="s">
        <v>146</v>
      </c>
    </row>
    <row r="926" s="13" customFormat="1">
      <c r="A926" s="13"/>
      <c r="B926" s="234"/>
      <c r="C926" s="235"/>
      <c r="D926" s="236" t="s">
        <v>153</v>
      </c>
      <c r="E926" s="237" t="s">
        <v>1</v>
      </c>
      <c r="F926" s="238" t="s">
        <v>191</v>
      </c>
      <c r="G926" s="235"/>
      <c r="H926" s="237" t="s">
        <v>1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153</v>
      </c>
      <c r="AU926" s="244" t="s">
        <v>89</v>
      </c>
      <c r="AV926" s="13" t="s">
        <v>85</v>
      </c>
      <c r="AW926" s="13" t="s">
        <v>34</v>
      </c>
      <c r="AX926" s="13" t="s">
        <v>80</v>
      </c>
      <c r="AY926" s="244" t="s">
        <v>146</v>
      </c>
    </row>
    <row r="927" s="14" customFormat="1">
      <c r="A927" s="14"/>
      <c r="B927" s="245"/>
      <c r="C927" s="246"/>
      <c r="D927" s="236" t="s">
        <v>153</v>
      </c>
      <c r="E927" s="247" t="s">
        <v>1</v>
      </c>
      <c r="F927" s="248" t="s">
        <v>296</v>
      </c>
      <c r="G927" s="246"/>
      <c r="H927" s="249">
        <v>17.277000000000001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153</v>
      </c>
      <c r="AU927" s="255" t="s">
        <v>89</v>
      </c>
      <c r="AV927" s="14" t="s">
        <v>89</v>
      </c>
      <c r="AW927" s="14" t="s">
        <v>34</v>
      </c>
      <c r="AX927" s="14" t="s">
        <v>80</v>
      </c>
      <c r="AY927" s="255" t="s">
        <v>146</v>
      </c>
    </row>
    <row r="928" s="13" customFormat="1">
      <c r="A928" s="13"/>
      <c r="B928" s="234"/>
      <c r="C928" s="235"/>
      <c r="D928" s="236" t="s">
        <v>153</v>
      </c>
      <c r="E928" s="237" t="s">
        <v>1</v>
      </c>
      <c r="F928" s="238" t="s">
        <v>622</v>
      </c>
      <c r="G928" s="235"/>
      <c r="H928" s="237" t="s">
        <v>1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153</v>
      </c>
      <c r="AU928" s="244" t="s">
        <v>89</v>
      </c>
      <c r="AV928" s="13" t="s">
        <v>85</v>
      </c>
      <c r="AW928" s="13" t="s">
        <v>34</v>
      </c>
      <c r="AX928" s="13" t="s">
        <v>80</v>
      </c>
      <c r="AY928" s="244" t="s">
        <v>146</v>
      </c>
    </row>
    <row r="929" s="16" customFormat="1">
      <c r="A929" s="16"/>
      <c r="B929" s="267"/>
      <c r="C929" s="268"/>
      <c r="D929" s="236" t="s">
        <v>153</v>
      </c>
      <c r="E929" s="269" t="s">
        <v>1</v>
      </c>
      <c r="F929" s="270" t="s">
        <v>163</v>
      </c>
      <c r="G929" s="268"/>
      <c r="H929" s="271">
        <v>17.277000000000001</v>
      </c>
      <c r="I929" s="272"/>
      <c r="J929" s="268"/>
      <c r="K929" s="268"/>
      <c r="L929" s="273"/>
      <c r="M929" s="274"/>
      <c r="N929" s="275"/>
      <c r="O929" s="275"/>
      <c r="P929" s="275"/>
      <c r="Q929" s="275"/>
      <c r="R929" s="275"/>
      <c r="S929" s="275"/>
      <c r="T929" s="27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T929" s="277" t="s">
        <v>153</v>
      </c>
      <c r="AU929" s="277" t="s">
        <v>89</v>
      </c>
      <c r="AV929" s="16" t="s">
        <v>92</v>
      </c>
      <c r="AW929" s="16" t="s">
        <v>34</v>
      </c>
      <c r="AX929" s="16" t="s">
        <v>80</v>
      </c>
      <c r="AY929" s="277" t="s">
        <v>146</v>
      </c>
    </row>
    <row r="930" s="13" customFormat="1">
      <c r="A930" s="13"/>
      <c r="B930" s="234"/>
      <c r="C930" s="235"/>
      <c r="D930" s="236" t="s">
        <v>153</v>
      </c>
      <c r="E930" s="237" t="s">
        <v>1</v>
      </c>
      <c r="F930" s="238" t="s">
        <v>197</v>
      </c>
      <c r="G930" s="235"/>
      <c r="H930" s="237" t="s">
        <v>1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153</v>
      </c>
      <c r="AU930" s="244" t="s">
        <v>89</v>
      </c>
      <c r="AV930" s="13" t="s">
        <v>85</v>
      </c>
      <c r="AW930" s="13" t="s">
        <v>34</v>
      </c>
      <c r="AX930" s="13" t="s">
        <v>80</v>
      </c>
      <c r="AY930" s="244" t="s">
        <v>146</v>
      </c>
    </row>
    <row r="931" s="14" customFormat="1">
      <c r="A931" s="14"/>
      <c r="B931" s="245"/>
      <c r="C931" s="246"/>
      <c r="D931" s="236" t="s">
        <v>153</v>
      </c>
      <c r="E931" s="247" t="s">
        <v>1</v>
      </c>
      <c r="F931" s="248" t="s">
        <v>300</v>
      </c>
      <c r="G931" s="246"/>
      <c r="H931" s="249">
        <v>33.189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153</v>
      </c>
      <c r="AU931" s="255" t="s">
        <v>89</v>
      </c>
      <c r="AV931" s="14" t="s">
        <v>89</v>
      </c>
      <c r="AW931" s="14" t="s">
        <v>34</v>
      </c>
      <c r="AX931" s="14" t="s">
        <v>80</v>
      </c>
      <c r="AY931" s="255" t="s">
        <v>146</v>
      </c>
    </row>
    <row r="932" s="16" customFormat="1">
      <c r="A932" s="16"/>
      <c r="B932" s="267"/>
      <c r="C932" s="268"/>
      <c r="D932" s="236" t="s">
        <v>153</v>
      </c>
      <c r="E932" s="269" t="s">
        <v>1</v>
      </c>
      <c r="F932" s="270" t="s">
        <v>163</v>
      </c>
      <c r="G932" s="268"/>
      <c r="H932" s="271">
        <v>33.189</v>
      </c>
      <c r="I932" s="272"/>
      <c r="J932" s="268"/>
      <c r="K932" s="268"/>
      <c r="L932" s="273"/>
      <c r="M932" s="274"/>
      <c r="N932" s="275"/>
      <c r="O932" s="275"/>
      <c r="P932" s="275"/>
      <c r="Q932" s="275"/>
      <c r="R932" s="275"/>
      <c r="S932" s="275"/>
      <c r="T932" s="27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277" t="s">
        <v>153</v>
      </c>
      <c r="AU932" s="277" t="s">
        <v>89</v>
      </c>
      <c r="AV932" s="16" t="s">
        <v>92</v>
      </c>
      <c r="AW932" s="16" t="s">
        <v>34</v>
      </c>
      <c r="AX932" s="16" t="s">
        <v>80</v>
      </c>
      <c r="AY932" s="277" t="s">
        <v>146</v>
      </c>
    </row>
    <row r="933" s="13" customFormat="1">
      <c r="A933" s="13"/>
      <c r="B933" s="234"/>
      <c r="C933" s="235"/>
      <c r="D933" s="236" t="s">
        <v>153</v>
      </c>
      <c r="E933" s="237" t="s">
        <v>1</v>
      </c>
      <c r="F933" s="238" t="s">
        <v>200</v>
      </c>
      <c r="G933" s="235"/>
      <c r="H933" s="237" t="s">
        <v>1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153</v>
      </c>
      <c r="AU933" s="244" t="s">
        <v>89</v>
      </c>
      <c r="AV933" s="13" t="s">
        <v>85</v>
      </c>
      <c r="AW933" s="13" t="s">
        <v>34</v>
      </c>
      <c r="AX933" s="13" t="s">
        <v>80</v>
      </c>
      <c r="AY933" s="244" t="s">
        <v>146</v>
      </c>
    </row>
    <row r="934" s="14" customFormat="1">
      <c r="A934" s="14"/>
      <c r="B934" s="245"/>
      <c r="C934" s="246"/>
      <c r="D934" s="236" t="s">
        <v>153</v>
      </c>
      <c r="E934" s="247" t="s">
        <v>1</v>
      </c>
      <c r="F934" s="248" t="s">
        <v>623</v>
      </c>
      <c r="G934" s="246"/>
      <c r="H934" s="249">
        <v>0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153</v>
      </c>
      <c r="AU934" s="255" t="s">
        <v>89</v>
      </c>
      <c r="AV934" s="14" t="s">
        <v>89</v>
      </c>
      <c r="AW934" s="14" t="s">
        <v>34</v>
      </c>
      <c r="AX934" s="14" t="s">
        <v>80</v>
      </c>
      <c r="AY934" s="255" t="s">
        <v>146</v>
      </c>
    </row>
    <row r="935" s="16" customFormat="1">
      <c r="A935" s="16"/>
      <c r="B935" s="267"/>
      <c r="C935" s="268"/>
      <c r="D935" s="236" t="s">
        <v>153</v>
      </c>
      <c r="E935" s="269" t="s">
        <v>1</v>
      </c>
      <c r="F935" s="270" t="s">
        <v>163</v>
      </c>
      <c r="G935" s="268"/>
      <c r="H935" s="271">
        <v>0</v>
      </c>
      <c r="I935" s="272"/>
      <c r="J935" s="268"/>
      <c r="K935" s="268"/>
      <c r="L935" s="273"/>
      <c r="M935" s="274"/>
      <c r="N935" s="275"/>
      <c r="O935" s="275"/>
      <c r="P935" s="275"/>
      <c r="Q935" s="275"/>
      <c r="R935" s="275"/>
      <c r="S935" s="275"/>
      <c r="T935" s="27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T935" s="277" t="s">
        <v>153</v>
      </c>
      <c r="AU935" s="277" t="s">
        <v>89</v>
      </c>
      <c r="AV935" s="16" t="s">
        <v>92</v>
      </c>
      <c r="AW935" s="16" t="s">
        <v>34</v>
      </c>
      <c r="AX935" s="16" t="s">
        <v>80</v>
      </c>
      <c r="AY935" s="277" t="s">
        <v>146</v>
      </c>
    </row>
    <row r="936" s="15" customFormat="1">
      <c r="A936" s="15"/>
      <c r="B936" s="256"/>
      <c r="C936" s="257"/>
      <c r="D936" s="236" t="s">
        <v>153</v>
      </c>
      <c r="E936" s="258" t="s">
        <v>1</v>
      </c>
      <c r="F936" s="259" t="s">
        <v>158</v>
      </c>
      <c r="G936" s="257"/>
      <c r="H936" s="260">
        <v>223.03599999999997</v>
      </c>
      <c r="I936" s="261"/>
      <c r="J936" s="257"/>
      <c r="K936" s="257"/>
      <c r="L936" s="262"/>
      <c r="M936" s="263"/>
      <c r="N936" s="264"/>
      <c r="O936" s="264"/>
      <c r="P936" s="264"/>
      <c r="Q936" s="264"/>
      <c r="R936" s="264"/>
      <c r="S936" s="264"/>
      <c r="T936" s="26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6" t="s">
        <v>153</v>
      </c>
      <c r="AU936" s="266" t="s">
        <v>89</v>
      </c>
      <c r="AV936" s="15" t="s">
        <v>95</v>
      </c>
      <c r="AW936" s="15" t="s">
        <v>34</v>
      </c>
      <c r="AX936" s="15" t="s">
        <v>85</v>
      </c>
      <c r="AY936" s="266" t="s">
        <v>146</v>
      </c>
    </row>
    <row r="937" s="2" customFormat="1" ht="16.5" customHeight="1">
      <c r="A937" s="39"/>
      <c r="B937" s="40"/>
      <c r="C937" s="278" t="s">
        <v>624</v>
      </c>
      <c r="D937" s="278" t="s">
        <v>313</v>
      </c>
      <c r="E937" s="279" t="s">
        <v>625</v>
      </c>
      <c r="F937" s="280" t="s">
        <v>626</v>
      </c>
      <c r="G937" s="281" t="s">
        <v>166</v>
      </c>
      <c r="H937" s="282">
        <v>234.18799999999999</v>
      </c>
      <c r="I937" s="283"/>
      <c r="J937" s="284">
        <f>ROUND(I937*H937,2)</f>
        <v>0</v>
      </c>
      <c r="K937" s="285"/>
      <c r="L937" s="286"/>
      <c r="M937" s="287" t="s">
        <v>1</v>
      </c>
      <c r="N937" s="288" t="s">
        <v>45</v>
      </c>
      <c r="O937" s="92"/>
      <c r="P937" s="230">
        <f>O937*H937</f>
        <v>0</v>
      </c>
      <c r="Q937" s="230">
        <v>0.00036000000000000002</v>
      </c>
      <c r="R937" s="230">
        <f>Q937*H937</f>
        <v>0.084307679999999996</v>
      </c>
      <c r="S937" s="230">
        <v>0</v>
      </c>
      <c r="T937" s="231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32" t="s">
        <v>453</v>
      </c>
      <c r="AT937" s="232" t="s">
        <v>313</v>
      </c>
      <c r="AU937" s="232" t="s">
        <v>89</v>
      </c>
      <c r="AY937" s="18" t="s">
        <v>146</v>
      </c>
      <c r="BE937" s="233">
        <f>IF(N937="základní",J937,0)</f>
        <v>0</v>
      </c>
      <c r="BF937" s="233">
        <f>IF(N937="snížená",J937,0)</f>
        <v>0</v>
      </c>
      <c r="BG937" s="233">
        <f>IF(N937="zákl. přenesená",J937,0)</f>
        <v>0</v>
      </c>
      <c r="BH937" s="233">
        <f>IF(N937="sníž. přenesená",J937,0)</f>
        <v>0</v>
      </c>
      <c r="BI937" s="233">
        <f>IF(N937="nulová",J937,0)</f>
        <v>0</v>
      </c>
      <c r="BJ937" s="18" t="s">
        <v>85</v>
      </c>
      <c r="BK937" s="233">
        <f>ROUND(I937*H937,2)</f>
        <v>0</v>
      </c>
      <c r="BL937" s="18" t="s">
        <v>355</v>
      </c>
      <c r="BM937" s="232" t="s">
        <v>627</v>
      </c>
    </row>
    <row r="938" s="13" customFormat="1">
      <c r="A938" s="13"/>
      <c r="B938" s="234"/>
      <c r="C938" s="235"/>
      <c r="D938" s="236" t="s">
        <v>153</v>
      </c>
      <c r="E938" s="237" t="s">
        <v>1</v>
      </c>
      <c r="F938" s="238" t="s">
        <v>154</v>
      </c>
      <c r="G938" s="235"/>
      <c r="H938" s="237" t="s">
        <v>1</v>
      </c>
      <c r="I938" s="239"/>
      <c r="J938" s="235"/>
      <c r="K938" s="235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153</v>
      </c>
      <c r="AU938" s="244" t="s">
        <v>89</v>
      </c>
      <c r="AV938" s="13" t="s">
        <v>85</v>
      </c>
      <c r="AW938" s="13" t="s">
        <v>34</v>
      </c>
      <c r="AX938" s="13" t="s">
        <v>80</v>
      </c>
      <c r="AY938" s="244" t="s">
        <v>146</v>
      </c>
    </row>
    <row r="939" s="14" customFormat="1">
      <c r="A939" s="14"/>
      <c r="B939" s="245"/>
      <c r="C939" s="246"/>
      <c r="D939" s="236" t="s">
        <v>153</v>
      </c>
      <c r="E939" s="247" t="s">
        <v>1</v>
      </c>
      <c r="F939" s="248" t="s">
        <v>174</v>
      </c>
      <c r="G939" s="246"/>
      <c r="H939" s="249">
        <v>14.449999999999999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153</v>
      </c>
      <c r="AU939" s="255" t="s">
        <v>89</v>
      </c>
      <c r="AV939" s="14" t="s">
        <v>89</v>
      </c>
      <c r="AW939" s="14" t="s">
        <v>34</v>
      </c>
      <c r="AX939" s="14" t="s">
        <v>80</v>
      </c>
      <c r="AY939" s="255" t="s">
        <v>146</v>
      </c>
    </row>
    <row r="940" s="14" customFormat="1">
      <c r="A940" s="14"/>
      <c r="B940" s="245"/>
      <c r="C940" s="246"/>
      <c r="D940" s="236" t="s">
        <v>153</v>
      </c>
      <c r="E940" s="247" t="s">
        <v>1</v>
      </c>
      <c r="F940" s="248" t="s">
        <v>281</v>
      </c>
      <c r="G940" s="246"/>
      <c r="H940" s="249">
        <v>50.744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153</v>
      </c>
      <c r="AU940" s="255" t="s">
        <v>89</v>
      </c>
      <c r="AV940" s="14" t="s">
        <v>89</v>
      </c>
      <c r="AW940" s="14" t="s">
        <v>34</v>
      </c>
      <c r="AX940" s="14" t="s">
        <v>80</v>
      </c>
      <c r="AY940" s="255" t="s">
        <v>146</v>
      </c>
    </row>
    <row r="941" s="14" customFormat="1">
      <c r="A941" s="14"/>
      <c r="B941" s="245"/>
      <c r="C941" s="246"/>
      <c r="D941" s="236" t="s">
        <v>153</v>
      </c>
      <c r="E941" s="247" t="s">
        <v>1</v>
      </c>
      <c r="F941" s="248" t="s">
        <v>282</v>
      </c>
      <c r="G941" s="246"/>
      <c r="H941" s="249">
        <v>6.1479999999999997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153</v>
      </c>
      <c r="AU941" s="255" t="s">
        <v>89</v>
      </c>
      <c r="AV941" s="14" t="s">
        <v>89</v>
      </c>
      <c r="AW941" s="14" t="s">
        <v>34</v>
      </c>
      <c r="AX941" s="14" t="s">
        <v>80</v>
      </c>
      <c r="AY941" s="255" t="s">
        <v>146</v>
      </c>
    </row>
    <row r="942" s="14" customFormat="1">
      <c r="A942" s="14"/>
      <c r="B942" s="245"/>
      <c r="C942" s="246"/>
      <c r="D942" s="236" t="s">
        <v>153</v>
      </c>
      <c r="E942" s="247" t="s">
        <v>1</v>
      </c>
      <c r="F942" s="248" t="s">
        <v>283</v>
      </c>
      <c r="G942" s="246"/>
      <c r="H942" s="249">
        <v>0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153</v>
      </c>
      <c r="AU942" s="255" t="s">
        <v>89</v>
      </c>
      <c r="AV942" s="14" t="s">
        <v>89</v>
      </c>
      <c r="AW942" s="14" t="s">
        <v>34</v>
      </c>
      <c r="AX942" s="14" t="s">
        <v>80</v>
      </c>
      <c r="AY942" s="255" t="s">
        <v>146</v>
      </c>
    </row>
    <row r="943" s="14" customFormat="1">
      <c r="A943" s="14"/>
      <c r="B943" s="245"/>
      <c r="C943" s="246"/>
      <c r="D943" s="236" t="s">
        <v>153</v>
      </c>
      <c r="E943" s="247" t="s">
        <v>1</v>
      </c>
      <c r="F943" s="248" t="s">
        <v>284</v>
      </c>
      <c r="G943" s="246"/>
      <c r="H943" s="249">
        <v>21.199999999999999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153</v>
      </c>
      <c r="AU943" s="255" t="s">
        <v>89</v>
      </c>
      <c r="AV943" s="14" t="s">
        <v>89</v>
      </c>
      <c r="AW943" s="14" t="s">
        <v>34</v>
      </c>
      <c r="AX943" s="14" t="s">
        <v>80</v>
      </c>
      <c r="AY943" s="255" t="s">
        <v>146</v>
      </c>
    </row>
    <row r="944" s="14" customFormat="1">
      <c r="A944" s="14"/>
      <c r="B944" s="245"/>
      <c r="C944" s="246"/>
      <c r="D944" s="236" t="s">
        <v>153</v>
      </c>
      <c r="E944" s="247" t="s">
        <v>1</v>
      </c>
      <c r="F944" s="248" t="s">
        <v>285</v>
      </c>
      <c r="G944" s="246"/>
      <c r="H944" s="249">
        <v>14.27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153</v>
      </c>
      <c r="AU944" s="255" t="s">
        <v>89</v>
      </c>
      <c r="AV944" s="14" t="s">
        <v>89</v>
      </c>
      <c r="AW944" s="14" t="s">
        <v>34</v>
      </c>
      <c r="AX944" s="14" t="s">
        <v>80</v>
      </c>
      <c r="AY944" s="255" t="s">
        <v>146</v>
      </c>
    </row>
    <row r="945" s="14" customFormat="1">
      <c r="A945" s="14"/>
      <c r="B945" s="245"/>
      <c r="C945" s="246"/>
      <c r="D945" s="236" t="s">
        <v>153</v>
      </c>
      <c r="E945" s="247" t="s">
        <v>1</v>
      </c>
      <c r="F945" s="248" t="s">
        <v>286</v>
      </c>
      <c r="G945" s="246"/>
      <c r="H945" s="249">
        <v>57.350000000000001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153</v>
      </c>
      <c r="AU945" s="255" t="s">
        <v>89</v>
      </c>
      <c r="AV945" s="14" t="s">
        <v>89</v>
      </c>
      <c r="AW945" s="14" t="s">
        <v>34</v>
      </c>
      <c r="AX945" s="14" t="s">
        <v>80</v>
      </c>
      <c r="AY945" s="255" t="s">
        <v>146</v>
      </c>
    </row>
    <row r="946" s="14" customFormat="1">
      <c r="A946" s="14"/>
      <c r="B946" s="245"/>
      <c r="C946" s="246"/>
      <c r="D946" s="236" t="s">
        <v>153</v>
      </c>
      <c r="E946" s="247" t="s">
        <v>1</v>
      </c>
      <c r="F946" s="248" t="s">
        <v>253</v>
      </c>
      <c r="G946" s="246"/>
      <c r="H946" s="249">
        <v>0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153</v>
      </c>
      <c r="AU946" s="255" t="s">
        <v>89</v>
      </c>
      <c r="AV946" s="14" t="s">
        <v>89</v>
      </c>
      <c r="AW946" s="14" t="s">
        <v>34</v>
      </c>
      <c r="AX946" s="14" t="s">
        <v>80</v>
      </c>
      <c r="AY946" s="255" t="s">
        <v>146</v>
      </c>
    </row>
    <row r="947" s="14" customFormat="1">
      <c r="A947" s="14"/>
      <c r="B947" s="245"/>
      <c r="C947" s="246"/>
      <c r="D947" s="236" t="s">
        <v>153</v>
      </c>
      <c r="E947" s="247" t="s">
        <v>1</v>
      </c>
      <c r="F947" s="248" t="s">
        <v>287</v>
      </c>
      <c r="G947" s="246"/>
      <c r="H947" s="249">
        <v>8.4079999999999995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153</v>
      </c>
      <c r="AU947" s="255" t="s">
        <v>89</v>
      </c>
      <c r="AV947" s="14" t="s">
        <v>89</v>
      </c>
      <c r="AW947" s="14" t="s">
        <v>34</v>
      </c>
      <c r="AX947" s="14" t="s">
        <v>80</v>
      </c>
      <c r="AY947" s="255" t="s">
        <v>146</v>
      </c>
    </row>
    <row r="948" s="14" customFormat="1">
      <c r="A948" s="14"/>
      <c r="B948" s="245"/>
      <c r="C948" s="246"/>
      <c r="D948" s="236" t="s">
        <v>153</v>
      </c>
      <c r="E948" s="247" t="s">
        <v>1</v>
      </c>
      <c r="F948" s="248" t="s">
        <v>614</v>
      </c>
      <c r="G948" s="246"/>
      <c r="H948" s="249">
        <v>0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153</v>
      </c>
      <c r="AU948" s="255" t="s">
        <v>89</v>
      </c>
      <c r="AV948" s="14" t="s">
        <v>89</v>
      </c>
      <c r="AW948" s="14" t="s">
        <v>34</v>
      </c>
      <c r="AX948" s="14" t="s">
        <v>80</v>
      </c>
      <c r="AY948" s="255" t="s">
        <v>146</v>
      </c>
    </row>
    <row r="949" s="14" customFormat="1">
      <c r="A949" s="14"/>
      <c r="B949" s="245"/>
      <c r="C949" s="246"/>
      <c r="D949" s="236" t="s">
        <v>153</v>
      </c>
      <c r="E949" s="247" t="s">
        <v>1</v>
      </c>
      <c r="F949" s="248" t="s">
        <v>615</v>
      </c>
      <c r="G949" s="246"/>
      <c r="H949" s="249">
        <v>0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153</v>
      </c>
      <c r="AU949" s="255" t="s">
        <v>89</v>
      </c>
      <c r="AV949" s="14" t="s">
        <v>89</v>
      </c>
      <c r="AW949" s="14" t="s">
        <v>34</v>
      </c>
      <c r="AX949" s="14" t="s">
        <v>80</v>
      </c>
      <c r="AY949" s="255" t="s">
        <v>146</v>
      </c>
    </row>
    <row r="950" s="14" customFormat="1">
      <c r="A950" s="14"/>
      <c r="B950" s="245"/>
      <c r="C950" s="246"/>
      <c r="D950" s="236" t="s">
        <v>153</v>
      </c>
      <c r="E950" s="247" t="s">
        <v>1</v>
      </c>
      <c r="F950" s="248" t="s">
        <v>616</v>
      </c>
      <c r="G950" s="246"/>
      <c r="H950" s="249">
        <v>0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153</v>
      </c>
      <c r="AU950" s="255" t="s">
        <v>89</v>
      </c>
      <c r="AV950" s="14" t="s">
        <v>89</v>
      </c>
      <c r="AW950" s="14" t="s">
        <v>34</v>
      </c>
      <c r="AX950" s="14" t="s">
        <v>80</v>
      </c>
      <c r="AY950" s="255" t="s">
        <v>146</v>
      </c>
    </row>
    <row r="951" s="14" customFormat="1">
      <c r="A951" s="14"/>
      <c r="B951" s="245"/>
      <c r="C951" s="246"/>
      <c r="D951" s="236" t="s">
        <v>153</v>
      </c>
      <c r="E951" s="247" t="s">
        <v>1</v>
      </c>
      <c r="F951" s="248" t="s">
        <v>617</v>
      </c>
      <c r="G951" s="246"/>
      <c r="H951" s="249">
        <v>0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153</v>
      </c>
      <c r="AU951" s="255" t="s">
        <v>89</v>
      </c>
      <c r="AV951" s="14" t="s">
        <v>89</v>
      </c>
      <c r="AW951" s="14" t="s">
        <v>34</v>
      </c>
      <c r="AX951" s="14" t="s">
        <v>80</v>
      </c>
      <c r="AY951" s="255" t="s">
        <v>146</v>
      </c>
    </row>
    <row r="952" s="14" customFormat="1">
      <c r="A952" s="14"/>
      <c r="B952" s="245"/>
      <c r="C952" s="246"/>
      <c r="D952" s="236" t="s">
        <v>153</v>
      </c>
      <c r="E952" s="247" t="s">
        <v>1</v>
      </c>
      <c r="F952" s="248" t="s">
        <v>618</v>
      </c>
      <c r="G952" s="246"/>
      <c r="H952" s="249">
        <v>0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153</v>
      </c>
      <c r="AU952" s="255" t="s">
        <v>89</v>
      </c>
      <c r="AV952" s="14" t="s">
        <v>89</v>
      </c>
      <c r="AW952" s="14" t="s">
        <v>34</v>
      </c>
      <c r="AX952" s="14" t="s">
        <v>80</v>
      </c>
      <c r="AY952" s="255" t="s">
        <v>146</v>
      </c>
    </row>
    <row r="953" s="14" customFormat="1">
      <c r="A953" s="14"/>
      <c r="B953" s="245"/>
      <c r="C953" s="246"/>
      <c r="D953" s="236" t="s">
        <v>153</v>
      </c>
      <c r="E953" s="247" t="s">
        <v>1</v>
      </c>
      <c r="F953" s="248" t="s">
        <v>619</v>
      </c>
      <c r="G953" s="246"/>
      <c r="H953" s="249">
        <v>0</v>
      </c>
      <c r="I953" s="250"/>
      <c r="J953" s="246"/>
      <c r="K953" s="246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153</v>
      </c>
      <c r="AU953" s="255" t="s">
        <v>89</v>
      </c>
      <c r="AV953" s="14" t="s">
        <v>89</v>
      </c>
      <c r="AW953" s="14" t="s">
        <v>34</v>
      </c>
      <c r="AX953" s="14" t="s">
        <v>80</v>
      </c>
      <c r="AY953" s="255" t="s">
        <v>146</v>
      </c>
    </row>
    <row r="954" s="14" customFormat="1">
      <c r="A954" s="14"/>
      <c r="B954" s="245"/>
      <c r="C954" s="246"/>
      <c r="D954" s="236" t="s">
        <v>153</v>
      </c>
      <c r="E954" s="247" t="s">
        <v>1</v>
      </c>
      <c r="F954" s="248" t="s">
        <v>620</v>
      </c>
      <c r="G954" s="246"/>
      <c r="H954" s="249">
        <v>0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153</v>
      </c>
      <c r="AU954" s="255" t="s">
        <v>89</v>
      </c>
      <c r="AV954" s="14" t="s">
        <v>89</v>
      </c>
      <c r="AW954" s="14" t="s">
        <v>34</v>
      </c>
      <c r="AX954" s="14" t="s">
        <v>80</v>
      </c>
      <c r="AY954" s="255" t="s">
        <v>146</v>
      </c>
    </row>
    <row r="955" s="14" customFormat="1">
      <c r="A955" s="14"/>
      <c r="B955" s="245"/>
      <c r="C955" s="246"/>
      <c r="D955" s="236" t="s">
        <v>153</v>
      </c>
      <c r="E955" s="247" t="s">
        <v>1</v>
      </c>
      <c r="F955" s="248" t="s">
        <v>621</v>
      </c>
      <c r="G955" s="246"/>
      <c r="H955" s="249">
        <v>0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153</v>
      </c>
      <c r="AU955" s="255" t="s">
        <v>89</v>
      </c>
      <c r="AV955" s="14" t="s">
        <v>89</v>
      </c>
      <c r="AW955" s="14" t="s">
        <v>34</v>
      </c>
      <c r="AX955" s="14" t="s">
        <v>80</v>
      </c>
      <c r="AY955" s="255" t="s">
        <v>146</v>
      </c>
    </row>
    <row r="956" s="16" customFormat="1">
      <c r="A956" s="16"/>
      <c r="B956" s="267"/>
      <c r="C956" s="268"/>
      <c r="D956" s="236" t="s">
        <v>153</v>
      </c>
      <c r="E956" s="269" t="s">
        <v>1</v>
      </c>
      <c r="F956" s="270" t="s">
        <v>163</v>
      </c>
      <c r="G956" s="268"/>
      <c r="H956" s="271">
        <v>172.56999999999999</v>
      </c>
      <c r="I956" s="272"/>
      <c r="J956" s="268"/>
      <c r="K956" s="268"/>
      <c r="L956" s="273"/>
      <c r="M956" s="274"/>
      <c r="N956" s="275"/>
      <c r="O956" s="275"/>
      <c r="P956" s="275"/>
      <c r="Q956" s="275"/>
      <c r="R956" s="275"/>
      <c r="S956" s="275"/>
      <c r="T956" s="27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77" t="s">
        <v>153</v>
      </c>
      <c r="AU956" s="277" t="s">
        <v>89</v>
      </c>
      <c r="AV956" s="16" t="s">
        <v>92</v>
      </c>
      <c r="AW956" s="16" t="s">
        <v>34</v>
      </c>
      <c r="AX956" s="16" t="s">
        <v>80</v>
      </c>
      <c r="AY956" s="277" t="s">
        <v>146</v>
      </c>
    </row>
    <row r="957" s="13" customFormat="1">
      <c r="A957" s="13"/>
      <c r="B957" s="234"/>
      <c r="C957" s="235"/>
      <c r="D957" s="236" t="s">
        <v>153</v>
      </c>
      <c r="E957" s="237" t="s">
        <v>1</v>
      </c>
      <c r="F957" s="238" t="s">
        <v>191</v>
      </c>
      <c r="G957" s="235"/>
      <c r="H957" s="237" t="s">
        <v>1</v>
      </c>
      <c r="I957" s="239"/>
      <c r="J957" s="235"/>
      <c r="K957" s="235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153</v>
      </c>
      <c r="AU957" s="244" t="s">
        <v>89</v>
      </c>
      <c r="AV957" s="13" t="s">
        <v>85</v>
      </c>
      <c r="AW957" s="13" t="s">
        <v>34</v>
      </c>
      <c r="AX957" s="13" t="s">
        <v>80</v>
      </c>
      <c r="AY957" s="244" t="s">
        <v>146</v>
      </c>
    </row>
    <row r="958" s="14" customFormat="1">
      <c r="A958" s="14"/>
      <c r="B958" s="245"/>
      <c r="C958" s="246"/>
      <c r="D958" s="236" t="s">
        <v>153</v>
      </c>
      <c r="E958" s="247" t="s">
        <v>1</v>
      </c>
      <c r="F958" s="248" t="s">
        <v>296</v>
      </c>
      <c r="G958" s="246"/>
      <c r="H958" s="249">
        <v>17.277000000000001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153</v>
      </c>
      <c r="AU958" s="255" t="s">
        <v>89</v>
      </c>
      <c r="AV958" s="14" t="s">
        <v>89</v>
      </c>
      <c r="AW958" s="14" t="s">
        <v>34</v>
      </c>
      <c r="AX958" s="14" t="s">
        <v>80</v>
      </c>
      <c r="AY958" s="255" t="s">
        <v>146</v>
      </c>
    </row>
    <row r="959" s="13" customFormat="1">
      <c r="A959" s="13"/>
      <c r="B959" s="234"/>
      <c r="C959" s="235"/>
      <c r="D959" s="236" t="s">
        <v>153</v>
      </c>
      <c r="E959" s="237" t="s">
        <v>1</v>
      </c>
      <c r="F959" s="238" t="s">
        <v>622</v>
      </c>
      <c r="G959" s="235"/>
      <c r="H959" s="237" t="s">
        <v>1</v>
      </c>
      <c r="I959" s="239"/>
      <c r="J959" s="235"/>
      <c r="K959" s="235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153</v>
      </c>
      <c r="AU959" s="244" t="s">
        <v>89</v>
      </c>
      <c r="AV959" s="13" t="s">
        <v>85</v>
      </c>
      <c r="AW959" s="13" t="s">
        <v>34</v>
      </c>
      <c r="AX959" s="13" t="s">
        <v>80</v>
      </c>
      <c r="AY959" s="244" t="s">
        <v>146</v>
      </c>
    </row>
    <row r="960" s="16" customFormat="1">
      <c r="A960" s="16"/>
      <c r="B960" s="267"/>
      <c r="C960" s="268"/>
      <c r="D960" s="236" t="s">
        <v>153</v>
      </c>
      <c r="E960" s="269" t="s">
        <v>1</v>
      </c>
      <c r="F960" s="270" t="s">
        <v>163</v>
      </c>
      <c r="G960" s="268"/>
      <c r="H960" s="271">
        <v>17.277000000000001</v>
      </c>
      <c r="I960" s="272"/>
      <c r="J960" s="268"/>
      <c r="K960" s="268"/>
      <c r="L960" s="273"/>
      <c r="M960" s="274"/>
      <c r="N960" s="275"/>
      <c r="O960" s="275"/>
      <c r="P960" s="275"/>
      <c r="Q960" s="275"/>
      <c r="R960" s="275"/>
      <c r="S960" s="275"/>
      <c r="T960" s="27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T960" s="277" t="s">
        <v>153</v>
      </c>
      <c r="AU960" s="277" t="s">
        <v>89</v>
      </c>
      <c r="AV960" s="16" t="s">
        <v>92</v>
      </c>
      <c r="AW960" s="16" t="s">
        <v>34</v>
      </c>
      <c r="AX960" s="16" t="s">
        <v>80</v>
      </c>
      <c r="AY960" s="277" t="s">
        <v>146</v>
      </c>
    </row>
    <row r="961" s="13" customFormat="1">
      <c r="A961" s="13"/>
      <c r="B961" s="234"/>
      <c r="C961" s="235"/>
      <c r="D961" s="236" t="s">
        <v>153</v>
      </c>
      <c r="E961" s="237" t="s">
        <v>1</v>
      </c>
      <c r="F961" s="238" t="s">
        <v>197</v>
      </c>
      <c r="G961" s="235"/>
      <c r="H961" s="237" t="s">
        <v>1</v>
      </c>
      <c r="I961" s="239"/>
      <c r="J961" s="235"/>
      <c r="K961" s="235"/>
      <c r="L961" s="240"/>
      <c r="M961" s="241"/>
      <c r="N961" s="242"/>
      <c r="O961" s="242"/>
      <c r="P961" s="242"/>
      <c r="Q961" s="242"/>
      <c r="R961" s="242"/>
      <c r="S961" s="242"/>
      <c r="T961" s="24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4" t="s">
        <v>153</v>
      </c>
      <c r="AU961" s="244" t="s">
        <v>89</v>
      </c>
      <c r="AV961" s="13" t="s">
        <v>85</v>
      </c>
      <c r="AW961" s="13" t="s">
        <v>34</v>
      </c>
      <c r="AX961" s="13" t="s">
        <v>80</v>
      </c>
      <c r="AY961" s="244" t="s">
        <v>146</v>
      </c>
    </row>
    <row r="962" s="14" customFormat="1">
      <c r="A962" s="14"/>
      <c r="B962" s="245"/>
      <c r="C962" s="246"/>
      <c r="D962" s="236" t="s">
        <v>153</v>
      </c>
      <c r="E962" s="247" t="s">
        <v>1</v>
      </c>
      <c r="F962" s="248" t="s">
        <v>300</v>
      </c>
      <c r="G962" s="246"/>
      <c r="H962" s="249">
        <v>33.189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153</v>
      </c>
      <c r="AU962" s="255" t="s">
        <v>89</v>
      </c>
      <c r="AV962" s="14" t="s">
        <v>89</v>
      </c>
      <c r="AW962" s="14" t="s">
        <v>34</v>
      </c>
      <c r="AX962" s="14" t="s">
        <v>80</v>
      </c>
      <c r="AY962" s="255" t="s">
        <v>146</v>
      </c>
    </row>
    <row r="963" s="16" customFormat="1">
      <c r="A963" s="16"/>
      <c r="B963" s="267"/>
      <c r="C963" s="268"/>
      <c r="D963" s="236" t="s">
        <v>153</v>
      </c>
      <c r="E963" s="269" t="s">
        <v>1</v>
      </c>
      <c r="F963" s="270" t="s">
        <v>163</v>
      </c>
      <c r="G963" s="268"/>
      <c r="H963" s="271">
        <v>33.189</v>
      </c>
      <c r="I963" s="272"/>
      <c r="J963" s="268"/>
      <c r="K963" s="268"/>
      <c r="L963" s="273"/>
      <c r="M963" s="274"/>
      <c r="N963" s="275"/>
      <c r="O963" s="275"/>
      <c r="P963" s="275"/>
      <c r="Q963" s="275"/>
      <c r="R963" s="275"/>
      <c r="S963" s="275"/>
      <c r="T963" s="27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277" t="s">
        <v>153</v>
      </c>
      <c r="AU963" s="277" t="s">
        <v>89</v>
      </c>
      <c r="AV963" s="16" t="s">
        <v>92</v>
      </c>
      <c r="AW963" s="16" t="s">
        <v>34</v>
      </c>
      <c r="AX963" s="16" t="s">
        <v>80</v>
      </c>
      <c r="AY963" s="277" t="s">
        <v>146</v>
      </c>
    </row>
    <row r="964" s="13" customFormat="1">
      <c r="A964" s="13"/>
      <c r="B964" s="234"/>
      <c r="C964" s="235"/>
      <c r="D964" s="236" t="s">
        <v>153</v>
      </c>
      <c r="E964" s="237" t="s">
        <v>1</v>
      </c>
      <c r="F964" s="238" t="s">
        <v>200</v>
      </c>
      <c r="G964" s="235"/>
      <c r="H964" s="237" t="s">
        <v>1</v>
      </c>
      <c r="I964" s="239"/>
      <c r="J964" s="235"/>
      <c r="K964" s="235"/>
      <c r="L964" s="240"/>
      <c r="M964" s="241"/>
      <c r="N964" s="242"/>
      <c r="O964" s="242"/>
      <c r="P964" s="242"/>
      <c r="Q964" s="242"/>
      <c r="R964" s="242"/>
      <c r="S964" s="242"/>
      <c r="T964" s="24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4" t="s">
        <v>153</v>
      </c>
      <c r="AU964" s="244" t="s">
        <v>89</v>
      </c>
      <c r="AV964" s="13" t="s">
        <v>85</v>
      </c>
      <c r="AW964" s="13" t="s">
        <v>34</v>
      </c>
      <c r="AX964" s="13" t="s">
        <v>80</v>
      </c>
      <c r="AY964" s="244" t="s">
        <v>146</v>
      </c>
    </row>
    <row r="965" s="14" customFormat="1">
      <c r="A965" s="14"/>
      <c r="B965" s="245"/>
      <c r="C965" s="246"/>
      <c r="D965" s="236" t="s">
        <v>153</v>
      </c>
      <c r="E965" s="247" t="s">
        <v>1</v>
      </c>
      <c r="F965" s="248" t="s">
        <v>623</v>
      </c>
      <c r="G965" s="246"/>
      <c r="H965" s="249">
        <v>0</v>
      </c>
      <c r="I965" s="250"/>
      <c r="J965" s="246"/>
      <c r="K965" s="246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153</v>
      </c>
      <c r="AU965" s="255" t="s">
        <v>89</v>
      </c>
      <c r="AV965" s="14" t="s">
        <v>89</v>
      </c>
      <c r="AW965" s="14" t="s">
        <v>34</v>
      </c>
      <c r="AX965" s="14" t="s">
        <v>80</v>
      </c>
      <c r="AY965" s="255" t="s">
        <v>146</v>
      </c>
    </row>
    <row r="966" s="16" customFormat="1">
      <c r="A966" s="16"/>
      <c r="B966" s="267"/>
      <c r="C966" s="268"/>
      <c r="D966" s="236" t="s">
        <v>153</v>
      </c>
      <c r="E966" s="269" t="s">
        <v>1</v>
      </c>
      <c r="F966" s="270" t="s">
        <v>163</v>
      </c>
      <c r="G966" s="268"/>
      <c r="H966" s="271">
        <v>0</v>
      </c>
      <c r="I966" s="272"/>
      <c r="J966" s="268"/>
      <c r="K966" s="268"/>
      <c r="L966" s="273"/>
      <c r="M966" s="274"/>
      <c r="N966" s="275"/>
      <c r="O966" s="275"/>
      <c r="P966" s="275"/>
      <c r="Q966" s="275"/>
      <c r="R966" s="275"/>
      <c r="S966" s="275"/>
      <c r="T966" s="27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277" t="s">
        <v>153</v>
      </c>
      <c r="AU966" s="277" t="s">
        <v>89</v>
      </c>
      <c r="AV966" s="16" t="s">
        <v>92</v>
      </c>
      <c r="AW966" s="16" t="s">
        <v>34</v>
      </c>
      <c r="AX966" s="16" t="s">
        <v>80</v>
      </c>
      <c r="AY966" s="277" t="s">
        <v>146</v>
      </c>
    </row>
    <row r="967" s="15" customFormat="1">
      <c r="A967" s="15"/>
      <c r="B967" s="256"/>
      <c r="C967" s="257"/>
      <c r="D967" s="236" t="s">
        <v>153</v>
      </c>
      <c r="E967" s="258" t="s">
        <v>1</v>
      </c>
      <c r="F967" s="259" t="s">
        <v>158</v>
      </c>
      <c r="G967" s="257"/>
      <c r="H967" s="260">
        <v>223.03599999999997</v>
      </c>
      <c r="I967" s="261"/>
      <c r="J967" s="257"/>
      <c r="K967" s="257"/>
      <c r="L967" s="262"/>
      <c r="M967" s="263"/>
      <c r="N967" s="264"/>
      <c r="O967" s="264"/>
      <c r="P967" s="264"/>
      <c r="Q967" s="264"/>
      <c r="R967" s="264"/>
      <c r="S967" s="264"/>
      <c r="T967" s="26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6" t="s">
        <v>153</v>
      </c>
      <c r="AU967" s="266" t="s">
        <v>89</v>
      </c>
      <c r="AV967" s="15" t="s">
        <v>95</v>
      </c>
      <c r="AW967" s="15" t="s">
        <v>34</v>
      </c>
      <c r="AX967" s="15" t="s">
        <v>85</v>
      </c>
      <c r="AY967" s="266" t="s">
        <v>146</v>
      </c>
    </row>
    <row r="968" s="14" customFormat="1">
      <c r="A968" s="14"/>
      <c r="B968" s="245"/>
      <c r="C968" s="246"/>
      <c r="D968" s="236" t="s">
        <v>153</v>
      </c>
      <c r="E968" s="246"/>
      <c r="F968" s="248" t="s">
        <v>628</v>
      </c>
      <c r="G968" s="246"/>
      <c r="H968" s="249">
        <v>234.18799999999999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153</v>
      </c>
      <c r="AU968" s="255" t="s">
        <v>89</v>
      </c>
      <c r="AV968" s="14" t="s">
        <v>89</v>
      </c>
      <c r="AW968" s="14" t="s">
        <v>4</v>
      </c>
      <c r="AX968" s="14" t="s">
        <v>85</v>
      </c>
      <c r="AY968" s="255" t="s">
        <v>146</v>
      </c>
    </row>
    <row r="969" s="2" customFormat="1" ht="24.15" customHeight="1">
      <c r="A969" s="39"/>
      <c r="B969" s="40"/>
      <c r="C969" s="220" t="s">
        <v>629</v>
      </c>
      <c r="D969" s="220" t="s">
        <v>148</v>
      </c>
      <c r="E969" s="221" t="s">
        <v>630</v>
      </c>
      <c r="F969" s="222" t="s">
        <v>631</v>
      </c>
      <c r="G969" s="223" t="s">
        <v>166</v>
      </c>
      <c r="H969" s="224">
        <v>224.13</v>
      </c>
      <c r="I969" s="225"/>
      <c r="J969" s="226">
        <f>ROUND(I969*H969,2)</f>
        <v>0</v>
      </c>
      <c r="K969" s="227"/>
      <c r="L969" s="45"/>
      <c r="M969" s="228" t="s">
        <v>1</v>
      </c>
      <c r="N969" s="229" t="s">
        <v>45</v>
      </c>
      <c r="O969" s="92"/>
      <c r="P969" s="230">
        <f>O969*H969</f>
        <v>0</v>
      </c>
      <c r="Q969" s="230">
        <v>0</v>
      </c>
      <c r="R969" s="230">
        <f>Q969*H969</f>
        <v>0</v>
      </c>
      <c r="S969" s="230">
        <v>0.0032499999999999999</v>
      </c>
      <c r="T969" s="231">
        <f>S969*H969</f>
        <v>0.72842249999999997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32" t="s">
        <v>355</v>
      </c>
      <c r="AT969" s="232" t="s">
        <v>148</v>
      </c>
      <c r="AU969" s="232" t="s">
        <v>89</v>
      </c>
      <c r="AY969" s="18" t="s">
        <v>146</v>
      </c>
      <c r="BE969" s="233">
        <f>IF(N969="základní",J969,0)</f>
        <v>0</v>
      </c>
      <c r="BF969" s="233">
        <f>IF(N969="snížená",J969,0)</f>
        <v>0</v>
      </c>
      <c r="BG969" s="233">
        <f>IF(N969="zákl. přenesená",J969,0)</f>
        <v>0</v>
      </c>
      <c r="BH969" s="233">
        <f>IF(N969="sníž. přenesená",J969,0)</f>
        <v>0</v>
      </c>
      <c r="BI969" s="233">
        <f>IF(N969="nulová",J969,0)</f>
        <v>0</v>
      </c>
      <c r="BJ969" s="18" t="s">
        <v>85</v>
      </c>
      <c r="BK969" s="233">
        <f>ROUND(I969*H969,2)</f>
        <v>0</v>
      </c>
      <c r="BL969" s="18" t="s">
        <v>355</v>
      </c>
      <c r="BM969" s="232" t="s">
        <v>632</v>
      </c>
    </row>
    <row r="970" s="13" customFormat="1">
      <c r="A970" s="13"/>
      <c r="B970" s="234"/>
      <c r="C970" s="235"/>
      <c r="D970" s="236" t="s">
        <v>153</v>
      </c>
      <c r="E970" s="237" t="s">
        <v>1</v>
      </c>
      <c r="F970" s="238" t="s">
        <v>154</v>
      </c>
      <c r="G970" s="235"/>
      <c r="H970" s="237" t="s">
        <v>1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153</v>
      </c>
      <c r="AU970" s="244" t="s">
        <v>89</v>
      </c>
      <c r="AV970" s="13" t="s">
        <v>85</v>
      </c>
      <c r="AW970" s="13" t="s">
        <v>34</v>
      </c>
      <c r="AX970" s="13" t="s">
        <v>80</v>
      </c>
      <c r="AY970" s="244" t="s">
        <v>146</v>
      </c>
    </row>
    <row r="971" s="14" customFormat="1">
      <c r="A971" s="14"/>
      <c r="B971" s="245"/>
      <c r="C971" s="246"/>
      <c r="D971" s="236" t="s">
        <v>153</v>
      </c>
      <c r="E971" s="247" t="s">
        <v>1</v>
      </c>
      <c r="F971" s="248" t="s">
        <v>174</v>
      </c>
      <c r="G971" s="246"/>
      <c r="H971" s="249">
        <v>14.449999999999999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153</v>
      </c>
      <c r="AU971" s="255" t="s">
        <v>89</v>
      </c>
      <c r="AV971" s="14" t="s">
        <v>89</v>
      </c>
      <c r="AW971" s="14" t="s">
        <v>34</v>
      </c>
      <c r="AX971" s="14" t="s">
        <v>80</v>
      </c>
      <c r="AY971" s="255" t="s">
        <v>146</v>
      </c>
    </row>
    <row r="972" s="14" customFormat="1">
      <c r="A972" s="14"/>
      <c r="B972" s="245"/>
      <c r="C972" s="246"/>
      <c r="D972" s="236" t="s">
        <v>153</v>
      </c>
      <c r="E972" s="247" t="s">
        <v>1</v>
      </c>
      <c r="F972" s="248" t="s">
        <v>281</v>
      </c>
      <c r="G972" s="246"/>
      <c r="H972" s="249">
        <v>50.744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153</v>
      </c>
      <c r="AU972" s="255" t="s">
        <v>89</v>
      </c>
      <c r="AV972" s="14" t="s">
        <v>89</v>
      </c>
      <c r="AW972" s="14" t="s">
        <v>34</v>
      </c>
      <c r="AX972" s="14" t="s">
        <v>80</v>
      </c>
      <c r="AY972" s="255" t="s">
        <v>146</v>
      </c>
    </row>
    <row r="973" s="14" customFormat="1">
      <c r="A973" s="14"/>
      <c r="B973" s="245"/>
      <c r="C973" s="246"/>
      <c r="D973" s="236" t="s">
        <v>153</v>
      </c>
      <c r="E973" s="247" t="s">
        <v>1</v>
      </c>
      <c r="F973" s="248" t="s">
        <v>284</v>
      </c>
      <c r="G973" s="246"/>
      <c r="H973" s="249">
        <v>21.199999999999999</v>
      </c>
      <c r="I973" s="250"/>
      <c r="J973" s="246"/>
      <c r="K973" s="246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153</v>
      </c>
      <c r="AU973" s="255" t="s">
        <v>89</v>
      </c>
      <c r="AV973" s="14" t="s">
        <v>89</v>
      </c>
      <c r="AW973" s="14" t="s">
        <v>34</v>
      </c>
      <c r="AX973" s="14" t="s">
        <v>80</v>
      </c>
      <c r="AY973" s="255" t="s">
        <v>146</v>
      </c>
    </row>
    <row r="974" s="14" customFormat="1">
      <c r="A974" s="14"/>
      <c r="B974" s="245"/>
      <c r="C974" s="246"/>
      <c r="D974" s="236" t="s">
        <v>153</v>
      </c>
      <c r="E974" s="247" t="s">
        <v>1</v>
      </c>
      <c r="F974" s="248" t="s">
        <v>285</v>
      </c>
      <c r="G974" s="246"/>
      <c r="H974" s="249">
        <v>14.27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153</v>
      </c>
      <c r="AU974" s="255" t="s">
        <v>89</v>
      </c>
      <c r="AV974" s="14" t="s">
        <v>89</v>
      </c>
      <c r="AW974" s="14" t="s">
        <v>34</v>
      </c>
      <c r="AX974" s="14" t="s">
        <v>80</v>
      </c>
      <c r="AY974" s="255" t="s">
        <v>146</v>
      </c>
    </row>
    <row r="975" s="14" customFormat="1">
      <c r="A975" s="14"/>
      <c r="B975" s="245"/>
      <c r="C975" s="246"/>
      <c r="D975" s="236" t="s">
        <v>153</v>
      </c>
      <c r="E975" s="247" t="s">
        <v>1</v>
      </c>
      <c r="F975" s="248" t="s">
        <v>633</v>
      </c>
      <c r="G975" s="246"/>
      <c r="H975" s="249">
        <v>64.591999999999999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153</v>
      </c>
      <c r="AU975" s="255" t="s">
        <v>89</v>
      </c>
      <c r="AV975" s="14" t="s">
        <v>89</v>
      </c>
      <c r="AW975" s="14" t="s">
        <v>34</v>
      </c>
      <c r="AX975" s="14" t="s">
        <v>80</v>
      </c>
      <c r="AY975" s="255" t="s">
        <v>146</v>
      </c>
    </row>
    <row r="976" s="14" customFormat="1">
      <c r="A976" s="14"/>
      <c r="B976" s="245"/>
      <c r="C976" s="246"/>
      <c r="D976" s="236" t="s">
        <v>153</v>
      </c>
      <c r="E976" s="247" t="s">
        <v>1</v>
      </c>
      <c r="F976" s="248" t="s">
        <v>287</v>
      </c>
      <c r="G976" s="246"/>
      <c r="H976" s="249">
        <v>8.4079999999999995</v>
      </c>
      <c r="I976" s="250"/>
      <c r="J976" s="246"/>
      <c r="K976" s="246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153</v>
      </c>
      <c r="AU976" s="255" t="s">
        <v>89</v>
      </c>
      <c r="AV976" s="14" t="s">
        <v>89</v>
      </c>
      <c r="AW976" s="14" t="s">
        <v>34</v>
      </c>
      <c r="AX976" s="14" t="s">
        <v>80</v>
      </c>
      <c r="AY976" s="255" t="s">
        <v>146</v>
      </c>
    </row>
    <row r="977" s="16" customFormat="1">
      <c r="A977" s="16"/>
      <c r="B977" s="267"/>
      <c r="C977" s="268"/>
      <c r="D977" s="236" t="s">
        <v>153</v>
      </c>
      <c r="E977" s="269" t="s">
        <v>1</v>
      </c>
      <c r="F977" s="270" t="s">
        <v>163</v>
      </c>
      <c r="G977" s="268"/>
      <c r="H977" s="271">
        <v>173.66399999999999</v>
      </c>
      <c r="I977" s="272"/>
      <c r="J977" s="268"/>
      <c r="K977" s="268"/>
      <c r="L977" s="273"/>
      <c r="M977" s="274"/>
      <c r="N977" s="275"/>
      <c r="O977" s="275"/>
      <c r="P977" s="275"/>
      <c r="Q977" s="275"/>
      <c r="R977" s="275"/>
      <c r="S977" s="275"/>
      <c r="T977" s="27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277" t="s">
        <v>153</v>
      </c>
      <c r="AU977" s="277" t="s">
        <v>89</v>
      </c>
      <c r="AV977" s="16" t="s">
        <v>92</v>
      </c>
      <c r="AW977" s="16" t="s">
        <v>34</v>
      </c>
      <c r="AX977" s="16" t="s">
        <v>80</v>
      </c>
      <c r="AY977" s="277" t="s">
        <v>146</v>
      </c>
    </row>
    <row r="978" s="13" customFormat="1">
      <c r="A978" s="13"/>
      <c r="B978" s="234"/>
      <c r="C978" s="235"/>
      <c r="D978" s="236" t="s">
        <v>153</v>
      </c>
      <c r="E978" s="237" t="s">
        <v>1</v>
      </c>
      <c r="F978" s="238" t="s">
        <v>191</v>
      </c>
      <c r="G978" s="235"/>
      <c r="H978" s="237" t="s">
        <v>1</v>
      </c>
      <c r="I978" s="239"/>
      <c r="J978" s="235"/>
      <c r="K978" s="235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153</v>
      </c>
      <c r="AU978" s="244" t="s">
        <v>89</v>
      </c>
      <c r="AV978" s="13" t="s">
        <v>85</v>
      </c>
      <c r="AW978" s="13" t="s">
        <v>34</v>
      </c>
      <c r="AX978" s="13" t="s">
        <v>80</v>
      </c>
      <c r="AY978" s="244" t="s">
        <v>146</v>
      </c>
    </row>
    <row r="979" s="14" customFormat="1">
      <c r="A979" s="14"/>
      <c r="B979" s="245"/>
      <c r="C979" s="246"/>
      <c r="D979" s="236" t="s">
        <v>153</v>
      </c>
      <c r="E979" s="247" t="s">
        <v>1</v>
      </c>
      <c r="F979" s="248" t="s">
        <v>296</v>
      </c>
      <c r="G979" s="246"/>
      <c r="H979" s="249">
        <v>17.277000000000001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153</v>
      </c>
      <c r="AU979" s="255" t="s">
        <v>89</v>
      </c>
      <c r="AV979" s="14" t="s">
        <v>89</v>
      </c>
      <c r="AW979" s="14" t="s">
        <v>34</v>
      </c>
      <c r="AX979" s="14" t="s">
        <v>80</v>
      </c>
      <c r="AY979" s="255" t="s">
        <v>146</v>
      </c>
    </row>
    <row r="980" s="16" customFormat="1">
      <c r="A980" s="16"/>
      <c r="B980" s="267"/>
      <c r="C980" s="268"/>
      <c r="D980" s="236" t="s">
        <v>153</v>
      </c>
      <c r="E980" s="269" t="s">
        <v>1</v>
      </c>
      <c r="F980" s="270" t="s">
        <v>163</v>
      </c>
      <c r="G980" s="268"/>
      <c r="H980" s="271">
        <v>17.277000000000001</v>
      </c>
      <c r="I980" s="272"/>
      <c r="J980" s="268"/>
      <c r="K980" s="268"/>
      <c r="L980" s="273"/>
      <c r="M980" s="274"/>
      <c r="N980" s="275"/>
      <c r="O980" s="275"/>
      <c r="P980" s="275"/>
      <c r="Q980" s="275"/>
      <c r="R980" s="275"/>
      <c r="S980" s="275"/>
      <c r="T980" s="27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77" t="s">
        <v>153</v>
      </c>
      <c r="AU980" s="277" t="s">
        <v>89</v>
      </c>
      <c r="AV980" s="16" t="s">
        <v>92</v>
      </c>
      <c r="AW980" s="16" t="s">
        <v>34</v>
      </c>
      <c r="AX980" s="16" t="s">
        <v>80</v>
      </c>
      <c r="AY980" s="277" t="s">
        <v>146</v>
      </c>
    </row>
    <row r="981" s="13" customFormat="1">
      <c r="A981" s="13"/>
      <c r="B981" s="234"/>
      <c r="C981" s="235"/>
      <c r="D981" s="236" t="s">
        <v>153</v>
      </c>
      <c r="E981" s="237" t="s">
        <v>1</v>
      </c>
      <c r="F981" s="238" t="s">
        <v>197</v>
      </c>
      <c r="G981" s="235"/>
      <c r="H981" s="237" t="s">
        <v>1</v>
      </c>
      <c r="I981" s="239"/>
      <c r="J981" s="235"/>
      <c r="K981" s="235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153</v>
      </c>
      <c r="AU981" s="244" t="s">
        <v>89</v>
      </c>
      <c r="AV981" s="13" t="s">
        <v>85</v>
      </c>
      <c r="AW981" s="13" t="s">
        <v>34</v>
      </c>
      <c r="AX981" s="13" t="s">
        <v>80</v>
      </c>
      <c r="AY981" s="244" t="s">
        <v>146</v>
      </c>
    </row>
    <row r="982" s="14" customFormat="1">
      <c r="A982" s="14"/>
      <c r="B982" s="245"/>
      <c r="C982" s="246"/>
      <c r="D982" s="236" t="s">
        <v>153</v>
      </c>
      <c r="E982" s="247" t="s">
        <v>1</v>
      </c>
      <c r="F982" s="248" t="s">
        <v>300</v>
      </c>
      <c r="G982" s="246"/>
      <c r="H982" s="249">
        <v>33.189</v>
      </c>
      <c r="I982" s="250"/>
      <c r="J982" s="246"/>
      <c r="K982" s="246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153</v>
      </c>
      <c r="AU982" s="255" t="s">
        <v>89</v>
      </c>
      <c r="AV982" s="14" t="s">
        <v>89</v>
      </c>
      <c r="AW982" s="14" t="s">
        <v>34</v>
      </c>
      <c r="AX982" s="14" t="s">
        <v>80</v>
      </c>
      <c r="AY982" s="255" t="s">
        <v>146</v>
      </c>
    </row>
    <row r="983" s="16" customFormat="1">
      <c r="A983" s="16"/>
      <c r="B983" s="267"/>
      <c r="C983" s="268"/>
      <c r="D983" s="236" t="s">
        <v>153</v>
      </c>
      <c r="E983" s="269" t="s">
        <v>1</v>
      </c>
      <c r="F983" s="270" t="s">
        <v>163</v>
      </c>
      <c r="G983" s="268"/>
      <c r="H983" s="271">
        <v>33.189</v>
      </c>
      <c r="I983" s="272"/>
      <c r="J983" s="268"/>
      <c r="K983" s="268"/>
      <c r="L983" s="273"/>
      <c r="M983" s="274"/>
      <c r="N983" s="275"/>
      <c r="O983" s="275"/>
      <c r="P983" s="275"/>
      <c r="Q983" s="275"/>
      <c r="R983" s="275"/>
      <c r="S983" s="275"/>
      <c r="T983" s="27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277" t="s">
        <v>153</v>
      </c>
      <c r="AU983" s="277" t="s">
        <v>89</v>
      </c>
      <c r="AV983" s="16" t="s">
        <v>92</v>
      </c>
      <c r="AW983" s="16" t="s">
        <v>34</v>
      </c>
      <c r="AX983" s="16" t="s">
        <v>80</v>
      </c>
      <c r="AY983" s="277" t="s">
        <v>146</v>
      </c>
    </row>
    <row r="984" s="15" customFormat="1">
      <c r="A984" s="15"/>
      <c r="B984" s="256"/>
      <c r="C984" s="257"/>
      <c r="D984" s="236" t="s">
        <v>153</v>
      </c>
      <c r="E984" s="258" t="s">
        <v>1</v>
      </c>
      <c r="F984" s="259" t="s">
        <v>158</v>
      </c>
      <c r="G984" s="257"/>
      <c r="H984" s="260">
        <v>224.12999999999997</v>
      </c>
      <c r="I984" s="261"/>
      <c r="J984" s="257"/>
      <c r="K984" s="257"/>
      <c r="L984" s="262"/>
      <c r="M984" s="263"/>
      <c r="N984" s="264"/>
      <c r="O984" s="264"/>
      <c r="P984" s="264"/>
      <c r="Q984" s="264"/>
      <c r="R984" s="264"/>
      <c r="S984" s="264"/>
      <c r="T984" s="26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6" t="s">
        <v>153</v>
      </c>
      <c r="AU984" s="266" t="s">
        <v>89</v>
      </c>
      <c r="AV984" s="15" t="s">
        <v>95</v>
      </c>
      <c r="AW984" s="15" t="s">
        <v>34</v>
      </c>
      <c r="AX984" s="15" t="s">
        <v>85</v>
      </c>
      <c r="AY984" s="266" t="s">
        <v>146</v>
      </c>
    </row>
    <row r="985" s="2" customFormat="1" ht="16.5" customHeight="1">
      <c r="A985" s="39"/>
      <c r="B985" s="40"/>
      <c r="C985" s="220" t="s">
        <v>634</v>
      </c>
      <c r="D985" s="220" t="s">
        <v>148</v>
      </c>
      <c r="E985" s="221" t="s">
        <v>635</v>
      </c>
      <c r="F985" s="222" t="s">
        <v>636</v>
      </c>
      <c r="G985" s="223" t="s">
        <v>151</v>
      </c>
      <c r="H985" s="224">
        <v>238.49000000000001</v>
      </c>
      <c r="I985" s="225"/>
      <c r="J985" s="226">
        <f>ROUND(I985*H985,2)</f>
        <v>0</v>
      </c>
      <c r="K985" s="227"/>
      <c r="L985" s="45"/>
      <c r="M985" s="228" t="s">
        <v>1</v>
      </c>
      <c r="N985" s="229" t="s">
        <v>45</v>
      </c>
      <c r="O985" s="92"/>
      <c r="P985" s="230">
        <f>O985*H985</f>
        <v>0</v>
      </c>
      <c r="Q985" s="230">
        <v>0</v>
      </c>
      <c r="R985" s="230">
        <f>Q985*H985</f>
        <v>0</v>
      </c>
      <c r="S985" s="230">
        <v>0.035299999999999998</v>
      </c>
      <c r="T985" s="231">
        <f>S985*H985</f>
        <v>8.4186969999999999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2" t="s">
        <v>355</v>
      </c>
      <c r="AT985" s="232" t="s">
        <v>148</v>
      </c>
      <c r="AU985" s="232" t="s">
        <v>89</v>
      </c>
      <c r="AY985" s="18" t="s">
        <v>146</v>
      </c>
      <c r="BE985" s="233">
        <f>IF(N985="základní",J985,0)</f>
        <v>0</v>
      </c>
      <c r="BF985" s="233">
        <f>IF(N985="snížená",J985,0)</f>
        <v>0</v>
      </c>
      <c r="BG985" s="233">
        <f>IF(N985="zákl. přenesená",J985,0)</f>
        <v>0</v>
      </c>
      <c r="BH985" s="233">
        <f>IF(N985="sníž. přenesená",J985,0)</f>
        <v>0</v>
      </c>
      <c r="BI985" s="233">
        <f>IF(N985="nulová",J985,0)</f>
        <v>0</v>
      </c>
      <c r="BJ985" s="18" t="s">
        <v>85</v>
      </c>
      <c r="BK985" s="233">
        <f>ROUND(I985*H985,2)</f>
        <v>0</v>
      </c>
      <c r="BL985" s="18" t="s">
        <v>355</v>
      </c>
      <c r="BM985" s="232" t="s">
        <v>637</v>
      </c>
    </row>
    <row r="986" s="13" customFormat="1">
      <c r="A986" s="13"/>
      <c r="B986" s="234"/>
      <c r="C986" s="235"/>
      <c r="D986" s="236" t="s">
        <v>153</v>
      </c>
      <c r="E986" s="237" t="s">
        <v>1</v>
      </c>
      <c r="F986" s="238" t="s">
        <v>154</v>
      </c>
      <c r="G986" s="235"/>
      <c r="H986" s="237" t="s">
        <v>1</v>
      </c>
      <c r="I986" s="239"/>
      <c r="J986" s="235"/>
      <c r="K986" s="235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153</v>
      </c>
      <c r="AU986" s="244" t="s">
        <v>89</v>
      </c>
      <c r="AV986" s="13" t="s">
        <v>85</v>
      </c>
      <c r="AW986" s="13" t="s">
        <v>34</v>
      </c>
      <c r="AX986" s="13" t="s">
        <v>80</v>
      </c>
      <c r="AY986" s="244" t="s">
        <v>146</v>
      </c>
    </row>
    <row r="987" s="14" customFormat="1">
      <c r="A987" s="14"/>
      <c r="B987" s="245"/>
      <c r="C987" s="246"/>
      <c r="D987" s="236" t="s">
        <v>153</v>
      </c>
      <c r="E987" s="247" t="s">
        <v>1</v>
      </c>
      <c r="F987" s="248" t="s">
        <v>174</v>
      </c>
      <c r="G987" s="246"/>
      <c r="H987" s="249">
        <v>14.449999999999999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153</v>
      </c>
      <c r="AU987" s="255" t="s">
        <v>89</v>
      </c>
      <c r="AV987" s="14" t="s">
        <v>89</v>
      </c>
      <c r="AW987" s="14" t="s">
        <v>34</v>
      </c>
      <c r="AX987" s="14" t="s">
        <v>80</v>
      </c>
      <c r="AY987" s="255" t="s">
        <v>146</v>
      </c>
    </row>
    <row r="988" s="14" customFormat="1">
      <c r="A988" s="14"/>
      <c r="B988" s="245"/>
      <c r="C988" s="246"/>
      <c r="D988" s="236" t="s">
        <v>153</v>
      </c>
      <c r="E988" s="247" t="s">
        <v>1</v>
      </c>
      <c r="F988" s="248" t="s">
        <v>175</v>
      </c>
      <c r="G988" s="246"/>
      <c r="H988" s="249">
        <v>51.049999999999997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153</v>
      </c>
      <c r="AU988" s="255" t="s">
        <v>89</v>
      </c>
      <c r="AV988" s="14" t="s">
        <v>89</v>
      </c>
      <c r="AW988" s="14" t="s">
        <v>34</v>
      </c>
      <c r="AX988" s="14" t="s">
        <v>80</v>
      </c>
      <c r="AY988" s="255" t="s">
        <v>146</v>
      </c>
    </row>
    <row r="989" s="14" customFormat="1">
      <c r="A989" s="14"/>
      <c r="B989" s="245"/>
      <c r="C989" s="246"/>
      <c r="D989" s="236" t="s">
        <v>153</v>
      </c>
      <c r="E989" s="247" t="s">
        <v>1</v>
      </c>
      <c r="F989" s="248" t="s">
        <v>176</v>
      </c>
      <c r="G989" s="246"/>
      <c r="H989" s="249">
        <v>1.97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153</v>
      </c>
      <c r="AU989" s="255" t="s">
        <v>89</v>
      </c>
      <c r="AV989" s="14" t="s">
        <v>89</v>
      </c>
      <c r="AW989" s="14" t="s">
        <v>34</v>
      </c>
      <c r="AX989" s="14" t="s">
        <v>80</v>
      </c>
      <c r="AY989" s="255" t="s">
        <v>146</v>
      </c>
    </row>
    <row r="990" s="14" customFormat="1">
      <c r="A990" s="14"/>
      <c r="B990" s="245"/>
      <c r="C990" s="246"/>
      <c r="D990" s="236" t="s">
        <v>153</v>
      </c>
      <c r="E990" s="247" t="s">
        <v>1</v>
      </c>
      <c r="F990" s="248" t="s">
        <v>178</v>
      </c>
      <c r="G990" s="246"/>
      <c r="H990" s="249">
        <v>23.800000000000001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153</v>
      </c>
      <c r="AU990" s="255" t="s">
        <v>89</v>
      </c>
      <c r="AV990" s="14" t="s">
        <v>89</v>
      </c>
      <c r="AW990" s="14" t="s">
        <v>34</v>
      </c>
      <c r="AX990" s="14" t="s">
        <v>80</v>
      </c>
      <c r="AY990" s="255" t="s">
        <v>146</v>
      </c>
    </row>
    <row r="991" s="14" customFormat="1">
      <c r="A991" s="14"/>
      <c r="B991" s="245"/>
      <c r="C991" s="246"/>
      <c r="D991" s="236" t="s">
        <v>153</v>
      </c>
      <c r="E991" s="247" t="s">
        <v>1</v>
      </c>
      <c r="F991" s="248" t="s">
        <v>179</v>
      </c>
      <c r="G991" s="246"/>
      <c r="H991" s="249">
        <v>8.3499999999999996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153</v>
      </c>
      <c r="AU991" s="255" t="s">
        <v>89</v>
      </c>
      <c r="AV991" s="14" t="s">
        <v>89</v>
      </c>
      <c r="AW991" s="14" t="s">
        <v>34</v>
      </c>
      <c r="AX991" s="14" t="s">
        <v>80</v>
      </c>
      <c r="AY991" s="255" t="s">
        <v>146</v>
      </c>
    </row>
    <row r="992" s="14" customFormat="1">
      <c r="A992" s="14"/>
      <c r="B992" s="245"/>
      <c r="C992" s="246"/>
      <c r="D992" s="236" t="s">
        <v>153</v>
      </c>
      <c r="E992" s="247" t="s">
        <v>1</v>
      </c>
      <c r="F992" s="248" t="s">
        <v>180</v>
      </c>
      <c r="G992" s="246"/>
      <c r="H992" s="249">
        <v>61.57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153</v>
      </c>
      <c r="AU992" s="255" t="s">
        <v>89</v>
      </c>
      <c r="AV992" s="14" t="s">
        <v>89</v>
      </c>
      <c r="AW992" s="14" t="s">
        <v>34</v>
      </c>
      <c r="AX992" s="14" t="s">
        <v>80</v>
      </c>
      <c r="AY992" s="255" t="s">
        <v>146</v>
      </c>
    </row>
    <row r="993" s="14" customFormat="1">
      <c r="A993" s="14"/>
      <c r="B993" s="245"/>
      <c r="C993" s="246"/>
      <c r="D993" s="236" t="s">
        <v>153</v>
      </c>
      <c r="E993" s="247" t="s">
        <v>1</v>
      </c>
      <c r="F993" s="248" t="s">
        <v>181</v>
      </c>
      <c r="G993" s="246"/>
      <c r="H993" s="249">
        <v>4.9500000000000002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153</v>
      </c>
      <c r="AU993" s="255" t="s">
        <v>89</v>
      </c>
      <c r="AV993" s="14" t="s">
        <v>89</v>
      </c>
      <c r="AW993" s="14" t="s">
        <v>34</v>
      </c>
      <c r="AX993" s="14" t="s">
        <v>80</v>
      </c>
      <c r="AY993" s="255" t="s">
        <v>146</v>
      </c>
    </row>
    <row r="994" s="14" customFormat="1">
      <c r="A994" s="14"/>
      <c r="B994" s="245"/>
      <c r="C994" s="246"/>
      <c r="D994" s="236" t="s">
        <v>153</v>
      </c>
      <c r="E994" s="247" t="s">
        <v>1</v>
      </c>
      <c r="F994" s="248" t="s">
        <v>182</v>
      </c>
      <c r="G994" s="246"/>
      <c r="H994" s="249">
        <v>4.0300000000000002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153</v>
      </c>
      <c r="AU994" s="255" t="s">
        <v>89</v>
      </c>
      <c r="AV994" s="14" t="s">
        <v>89</v>
      </c>
      <c r="AW994" s="14" t="s">
        <v>34</v>
      </c>
      <c r="AX994" s="14" t="s">
        <v>80</v>
      </c>
      <c r="AY994" s="255" t="s">
        <v>146</v>
      </c>
    </row>
    <row r="995" s="14" customFormat="1">
      <c r="A995" s="14"/>
      <c r="B995" s="245"/>
      <c r="C995" s="246"/>
      <c r="D995" s="236" t="s">
        <v>153</v>
      </c>
      <c r="E995" s="247" t="s">
        <v>1</v>
      </c>
      <c r="F995" s="248" t="s">
        <v>183</v>
      </c>
      <c r="G995" s="246"/>
      <c r="H995" s="249">
        <v>6</v>
      </c>
      <c r="I995" s="250"/>
      <c r="J995" s="246"/>
      <c r="K995" s="246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153</v>
      </c>
      <c r="AU995" s="255" t="s">
        <v>89</v>
      </c>
      <c r="AV995" s="14" t="s">
        <v>89</v>
      </c>
      <c r="AW995" s="14" t="s">
        <v>34</v>
      </c>
      <c r="AX995" s="14" t="s">
        <v>80</v>
      </c>
      <c r="AY995" s="255" t="s">
        <v>146</v>
      </c>
    </row>
    <row r="996" s="14" customFormat="1">
      <c r="A996" s="14"/>
      <c r="B996" s="245"/>
      <c r="C996" s="246"/>
      <c r="D996" s="236" t="s">
        <v>153</v>
      </c>
      <c r="E996" s="247" t="s">
        <v>1</v>
      </c>
      <c r="F996" s="248" t="s">
        <v>184</v>
      </c>
      <c r="G996" s="246"/>
      <c r="H996" s="249">
        <v>2.3799999999999999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153</v>
      </c>
      <c r="AU996" s="255" t="s">
        <v>89</v>
      </c>
      <c r="AV996" s="14" t="s">
        <v>89</v>
      </c>
      <c r="AW996" s="14" t="s">
        <v>34</v>
      </c>
      <c r="AX996" s="14" t="s">
        <v>80</v>
      </c>
      <c r="AY996" s="255" t="s">
        <v>146</v>
      </c>
    </row>
    <row r="997" s="14" customFormat="1">
      <c r="A997" s="14"/>
      <c r="B997" s="245"/>
      <c r="C997" s="246"/>
      <c r="D997" s="236" t="s">
        <v>153</v>
      </c>
      <c r="E997" s="247" t="s">
        <v>1</v>
      </c>
      <c r="F997" s="248" t="s">
        <v>185</v>
      </c>
      <c r="G997" s="246"/>
      <c r="H997" s="249">
        <v>3.5800000000000001</v>
      </c>
      <c r="I997" s="250"/>
      <c r="J997" s="246"/>
      <c r="K997" s="246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153</v>
      </c>
      <c r="AU997" s="255" t="s">
        <v>89</v>
      </c>
      <c r="AV997" s="14" t="s">
        <v>89</v>
      </c>
      <c r="AW997" s="14" t="s">
        <v>34</v>
      </c>
      <c r="AX997" s="14" t="s">
        <v>80</v>
      </c>
      <c r="AY997" s="255" t="s">
        <v>146</v>
      </c>
    </row>
    <row r="998" s="14" customFormat="1">
      <c r="A998" s="14"/>
      <c r="B998" s="245"/>
      <c r="C998" s="246"/>
      <c r="D998" s="236" t="s">
        <v>153</v>
      </c>
      <c r="E998" s="247" t="s">
        <v>1</v>
      </c>
      <c r="F998" s="248" t="s">
        <v>186</v>
      </c>
      <c r="G998" s="246"/>
      <c r="H998" s="249">
        <v>3.8399999999999999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153</v>
      </c>
      <c r="AU998" s="255" t="s">
        <v>89</v>
      </c>
      <c r="AV998" s="14" t="s">
        <v>89</v>
      </c>
      <c r="AW998" s="14" t="s">
        <v>34</v>
      </c>
      <c r="AX998" s="14" t="s">
        <v>80</v>
      </c>
      <c r="AY998" s="255" t="s">
        <v>146</v>
      </c>
    </row>
    <row r="999" s="14" customFormat="1">
      <c r="A999" s="14"/>
      <c r="B999" s="245"/>
      <c r="C999" s="246"/>
      <c r="D999" s="236" t="s">
        <v>153</v>
      </c>
      <c r="E999" s="247" t="s">
        <v>1</v>
      </c>
      <c r="F999" s="248" t="s">
        <v>187</v>
      </c>
      <c r="G999" s="246"/>
      <c r="H999" s="249">
        <v>3.23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153</v>
      </c>
      <c r="AU999" s="255" t="s">
        <v>89</v>
      </c>
      <c r="AV999" s="14" t="s">
        <v>89</v>
      </c>
      <c r="AW999" s="14" t="s">
        <v>34</v>
      </c>
      <c r="AX999" s="14" t="s">
        <v>80</v>
      </c>
      <c r="AY999" s="255" t="s">
        <v>146</v>
      </c>
    </row>
    <row r="1000" s="14" customFormat="1">
      <c r="A1000" s="14"/>
      <c r="B1000" s="245"/>
      <c r="C1000" s="246"/>
      <c r="D1000" s="236" t="s">
        <v>153</v>
      </c>
      <c r="E1000" s="247" t="s">
        <v>1</v>
      </c>
      <c r="F1000" s="248" t="s">
        <v>188</v>
      </c>
      <c r="G1000" s="246"/>
      <c r="H1000" s="249">
        <v>2.3700000000000001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153</v>
      </c>
      <c r="AU1000" s="255" t="s">
        <v>89</v>
      </c>
      <c r="AV1000" s="14" t="s">
        <v>89</v>
      </c>
      <c r="AW1000" s="14" t="s">
        <v>34</v>
      </c>
      <c r="AX1000" s="14" t="s">
        <v>80</v>
      </c>
      <c r="AY1000" s="255" t="s">
        <v>146</v>
      </c>
    </row>
    <row r="1001" s="14" customFormat="1">
      <c r="A1001" s="14"/>
      <c r="B1001" s="245"/>
      <c r="C1001" s="246"/>
      <c r="D1001" s="236" t="s">
        <v>153</v>
      </c>
      <c r="E1001" s="247" t="s">
        <v>1</v>
      </c>
      <c r="F1001" s="248" t="s">
        <v>189</v>
      </c>
      <c r="G1001" s="246"/>
      <c r="H1001" s="249">
        <v>2.9300000000000002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153</v>
      </c>
      <c r="AU1001" s="255" t="s">
        <v>89</v>
      </c>
      <c r="AV1001" s="14" t="s">
        <v>89</v>
      </c>
      <c r="AW1001" s="14" t="s">
        <v>34</v>
      </c>
      <c r="AX1001" s="14" t="s">
        <v>80</v>
      </c>
      <c r="AY1001" s="255" t="s">
        <v>146</v>
      </c>
    </row>
    <row r="1002" s="14" customFormat="1">
      <c r="A1002" s="14"/>
      <c r="B1002" s="245"/>
      <c r="C1002" s="246"/>
      <c r="D1002" s="236" t="s">
        <v>153</v>
      </c>
      <c r="E1002" s="247" t="s">
        <v>1</v>
      </c>
      <c r="F1002" s="248" t="s">
        <v>190</v>
      </c>
      <c r="G1002" s="246"/>
      <c r="H1002" s="249">
        <v>3.3100000000000001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153</v>
      </c>
      <c r="AU1002" s="255" t="s">
        <v>89</v>
      </c>
      <c r="AV1002" s="14" t="s">
        <v>89</v>
      </c>
      <c r="AW1002" s="14" t="s">
        <v>34</v>
      </c>
      <c r="AX1002" s="14" t="s">
        <v>80</v>
      </c>
      <c r="AY1002" s="255" t="s">
        <v>146</v>
      </c>
    </row>
    <row r="1003" s="16" customFormat="1">
      <c r="A1003" s="16"/>
      <c r="B1003" s="267"/>
      <c r="C1003" s="268"/>
      <c r="D1003" s="236" t="s">
        <v>153</v>
      </c>
      <c r="E1003" s="269" t="s">
        <v>1</v>
      </c>
      <c r="F1003" s="270" t="s">
        <v>163</v>
      </c>
      <c r="G1003" s="268"/>
      <c r="H1003" s="271">
        <v>197.81</v>
      </c>
      <c r="I1003" s="272"/>
      <c r="J1003" s="268"/>
      <c r="K1003" s="268"/>
      <c r="L1003" s="273"/>
      <c r="M1003" s="274"/>
      <c r="N1003" s="275"/>
      <c r="O1003" s="275"/>
      <c r="P1003" s="275"/>
      <c r="Q1003" s="275"/>
      <c r="R1003" s="275"/>
      <c r="S1003" s="275"/>
      <c r="T1003" s="27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77" t="s">
        <v>153</v>
      </c>
      <c r="AU1003" s="277" t="s">
        <v>89</v>
      </c>
      <c r="AV1003" s="16" t="s">
        <v>92</v>
      </c>
      <c r="AW1003" s="16" t="s">
        <v>34</v>
      </c>
      <c r="AX1003" s="16" t="s">
        <v>80</v>
      </c>
      <c r="AY1003" s="277" t="s">
        <v>146</v>
      </c>
    </row>
    <row r="1004" s="13" customFormat="1">
      <c r="A1004" s="13"/>
      <c r="B1004" s="234"/>
      <c r="C1004" s="235"/>
      <c r="D1004" s="236" t="s">
        <v>153</v>
      </c>
      <c r="E1004" s="237" t="s">
        <v>1</v>
      </c>
      <c r="F1004" s="238" t="s">
        <v>197</v>
      </c>
      <c r="G1004" s="235"/>
      <c r="H1004" s="237" t="s">
        <v>1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153</v>
      </c>
      <c r="AU1004" s="244" t="s">
        <v>89</v>
      </c>
      <c r="AV1004" s="13" t="s">
        <v>85</v>
      </c>
      <c r="AW1004" s="13" t="s">
        <v>34</v>
      </c>
      <c r="AX1004" s="13" t="s">
        <v>80</v>
      </c>
      <c r="AY1004" s="244" t="s">
        <v>146</v>
      </c>
    </row>
    <row r="1005" s="14" customFormat="1">
      <c r="A1005" s="14"/>
      <c r="B1005" s="245"/>
      <c r="C1005" s="246"/>
      <c r="D1005" s="236" t="s">
        <v>153</v>
      </c>
      <c r="E1005" s="247" t="s">
        <v>1</v>
      </c>
      <c r="F1005" s="248" t="s">
        <v>198</v>
      </c>
      <c r="G1005" s="246"/>
      <c r="H1005" s="249">
        <v>38.829999999999998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153</v>
      </c>
      <c r="AU1005" s="255" t="s">
        <v>89</v>
      </c>
      <c r="AV1005" s="14" t="s">
        <v>89</v>
      </c>
      <c r="AW1005" s="14" t="s">
        <v>34</v>
      </c>
      <c r="AX1005" s="14" t="s">
        <v>80</v>
      </c>
      <c r="AY1005" s="255" t="s">
        <v>146</v>
      </c>
    </row>
    <row r="1006" s="16" customFormat="1">
      <c r="A1006" s="16"/>
      <c r="B1006" s="267"/>
      <c r="C1006" s="268"/>
      <c r="D1006" s="236" t="s">
        <v>153</v>
      </c>
      <c r="E1006" s="269" t="s">
        <v>1</v>
      </c>
      <c r="F1006" s="270" t="s">
        <v>163</v>
      </c>
      <c r="G1006" s="268"/>
      <c r="H1006" s="271">
        <v>38.829999999999998</v>
      </c>
      <c r="I1006" s="272"/>
      <c r="J1006" s="268"/>
      <c r="K1006" s="268"/>
      <c r="L1006" s="273"/>
      <c r="M1006" s="274"/>
      <c r="N1006" s="275"/>
      <c r="O1006" s="275"/>
      <c r="P1006" s="275"/>
      <c r="Q1006" s="275"/>
      <c r="R1006" s="275"/>
      <c r="S1006" s="275"/>
      <c r="T1006" s="27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77" t="s">
        <v>153</v>
      </c>
      <c r="AU1006" s="277" t="s">
        <v>89</v>
      </c>
      <c r="AV1006" s="16" t="s">
        <v>92</v>
      </c>
      <c r="AW1006" s="16" t="s">
        <v>34</v>
      </c>
      <c r="AX1006" s="16" t="s">
        <v>80</v>
      </c>
      <c r="AY1006" s="277" t="s">
        <v>146</v>
      </c>
    </row>
    <row r="1007" s="13" customFormat="1">
      <c r="A1007" s="13"/>
      <c r="B1007" s="234"/>
      <c r="C1007" s="235"/>
      <c r="D1007" s="236" t="s">
        <v>153</v>
      </c>
      <c r="E1007" s="237" t="s">
        <v>1</v>
      </c>
      <c r="F1007" s="238" t="s">
        <v>200</v>
      </c>
      <c r="G1007" s="235"/>
      <c r="H1007" s="237" t="s">
        <v>1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153</v>
      </c>
      <c r="AU1007" s="244" t="s">
        <v>89</v>
      </c>
      <c r="AV1007" s="13" t="s">
        <v>85</v>
      </c>
      <c r="AW1007" s="13" t="s">
        <v>34</v>
      </c>
      <c r="AX1007" s="13" t="s">
        <v>80</v>
      </c>
      <c r="AY1007" s="244" t="s">
        <v>146</v>
      </c>
    </row>
    <row r="1008" s="14" customFormat="1">
      <c r="A1008" s="14"/>
      <c r="B1008" s="245"/>
      <c r="C1008" s="246"/>
      <c r="D1008" s="236" t="s">
        <v>153</v>
      </c>
      <c r="E1008" s="247" t="s">
        <v>1</v>
      </c>
      <c r="F1008" s="248" t="s">
        <v>202</v>
      </c>
      <c r="G1008" s="246"/>
      <c r="H1008" s="249">
        <v>1.8500000000000001</v>
      </c>
      <c r="I1008" s="250"/>
      <c r="J1008" s="246"/>
      <c r="K1008" s="246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153</v>
      </c>
      <c r="AU1008" s="255" t="s">
        <v>89</v>
      </c>
      <c r="AV1008" s="14" t="s">
        <v>89</v>
      </c>
      <c r="AW1008" s="14" t="s">
        <v>34</v>
      </c>
      <c r="AX1008" s="14" t="s">
        <v>80</v>
      </c>
      <c r="AY1008" s="255" t="s">
        <v>146</v>
      </c>
    </row>
    <row r="1009" s="16" customFormat="1">
      <c r="A1009" s="16"/>
      <c r="B1009" s="267"/>
      <c r="C1009" s="268"/>
      <c r="D1009" s="236" t="s">
        <v>153</v>
      </c>
      <c r="E1009" s="269" t="s">
        <v>1</v>
      </c>
      <c r="F1009" s="270" t="s">
        <v>163</v>
      </c>
      <c r="G1009" s="268"/>
      <c r="H1009" s="271">
        <v>1.8500000000000001</v>
      </c>
      <c r="I1009" s="272"/>
      <c r="J1009" s="268"/>
      <c r="K1009" s="268"/>
      <c r="L1009" s="273"/>
      <c r="M1009" s="274"/>
      <c r="N1009" s="275"/>
      <c r="O1009" s="275"/>
      <c r="P1009" s="275"/>
      <c r="Q1009" s="275"/>
      <c r="R1009" s="275"/>
      <c r="S1009" s="275"/>
      <c r="T1009" s="27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T1009" s="277" t="s">
        <v>153</v>
      </c>
      <c r="AU1009" s="277" t="s">
        <v>89</v>
      </c>
      <c r="AV1009" s="16" t="s">
        <v>92</v>
      </c>
      <c r="AW1009" s="16" t="s">
        <v>34</v>
      </c>
      <c r="AX1009" s="16" t="s">
        <v>80</v>
      </c>
      <c r="AY1009" s="277" t="s">
        <v>146</v>
      </c>
    </row>
    <row r="1010" s="15" customFormat="1">
      <c r="A1010" s="15"/>
      <c r="B1010" s="256"/>
      <c r="C1010" s="257"/>
      <c r="D1010" s="236" t="s">
        <v>153</v>
      </c>
      <c r="E1010" s="258" t="s">
        <v>1</v>
      </c>
      <c r="F1010" s="259" t="s">
        <v>158</v>
      </c>
      <c r="G1010" s="257"/>
      <c r="H1010" s="260">
        <v>238.48999999999998</v>
      </c>
      <c r="I1010" s="261"/>
      <c r="J1010" s="257"/>
      <c r="K1010" s="257"/>
      <c r="L1010" s="262"/>
      <c r="M1010" s="263"/>
      <c r="N1010" s="264"/>
      <c r="O1010" s="264"/>
      <c r="P1010" s="264"/>
      <c r="Q1010" s="264"/>
      <c r="R1010" s="264"/>
      <c r="S1010" s="264"/>
      <c r="T1010" s="26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6" t="s">
        <v>153</v>
      </c>
      <c r="AU1010" s="266" t="s">
        <v>89</v>
      </c>
      <c r="AV1010" s="15" t="s">
        <v>95</v>
      </c>
      <c r="AW1010" s="15" t="s">
        <v>34</v>
      </c>
      <c r="AX1010" s="15" t="s">
        <v>85</v>
      </c>
      <c r="AY1010" s="266" t="s">
        <v>146</v>
      </c>
    </row>
    <row r="1011" s="2" customFormat="1" ht="33" customHeight="1">
      <c r="A1011" s="39"/>
      <c r="B1011" s="40"/>
      <c r="C1011" s="220" t="s">
        <v>638</v>
      </c>
      <c r="D1011" s="220" t="s">
        <v>148</v>
      </c>
      <c r="E1011" s="221" t="s">
        <v>639</v>
      </c>
      <c r="F1011" s="222" t="s">
        <v>640</v>
      </c>
      <c r="G1011" s="223" t="s">
        <v>151</v>
      </c>
      <c r="H1011" s="224">
        <v>252.88</v>
      </c>
      <c r="I1011" s="225"/>
      <c r="J1011" s="226">
        <f>ROUND(I1011*H1011,2)</f>
        <v>0</v>
      </c>
      <c r="K1011" s="227"/>
      <c r="L1011" s="45"/>
      <c r="M1011" s="228" t="s">
        <v>1</v>
      </c>
      <c r="N1011" s="229" t="s">
        <v>45</v>
      </c>
      <c r="O1011" s="92"/>
      <c r="P1011" s="230">
        <f>O1011*H1011</f>
        <v>0</v>
      </c>
      <c r="Q1011" s="230">
        <v>0.0036700000000000001</v>
      </c>
      <c r="R1011" s="230">
        <f>Q1011*H1011</f>
        <v>0.92806960000000005</v>
      </c>
      <c r="S1011" s="230">
        <v>0</v>
      </c>
      <c r="T1011" s="231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2" t="s">
        <v>355</v>
      </c>
      <c r="AT1011" s="232" t="s">
        <v>148</v>
      </c>
      <c r="AU1011" s="232" t="s">
        <v>89</v>
      </c>
      <c r="AY1011" s="18" t="s">
        <v>146</v>
      </c>
      <c r="BE1011" s="233">
        <f>IF(N1011="základní",J1011,0)</f>
        <v>0</v>
      </c>
      <c r="BF1011" s="233">
        <f>IF(N1011="snížená",J1011,0)</f>
        <v>0</v>
      </c>
      <c r="BG1011" s="233">
        <f>IF(N1011="zákl. přenesená",J1011,0)</f>
        <v>0</v>
      </c>
      <c r="BH1011" s="233">
        <f>IF(N1011="sníž. přenesená",J1011,0)</f>
        <v>0</v>
      </c>
      <c r="BI1011" s="233">
        <f>IF(N1011="nulová",J1011,0)</f>
        <v>0</v>
      </c>
      <c r="BJ1011" s="18" t="s">
        <v>85</v>
      </c>
      <c r="BK1011" s="233">
        <f>ROUND(I1011*H1011,2)</f>
        <v>0</v>
      </c>
      <c r="BL1011" s="18" t="s">
        <v>355</v>
      </c>
      <c r="BM1011" s="232" t="s">
        <v>641</v>
      </c>
    </row>
    <row r="1012" s="13" customFormat="1">
      <c r="A1012" s="13"/>
      <c r="B1012" s="234"/>
      <c r="C1012" s="235"/>
      <c r="D1012" s="236" t="s">
        <v>153</v>
      </c>
      <c r="E1012" s="237" t="s">
        <v>1</v>
      </c>
      <c r="F1012" s="238" t="s">
        <v>154</v>
      </c>
      <c r="G1012" s="235"/>
      <c r="H1012" s="237" t="s">
        <v>1</v>
      </c>
      <c r="I1012" s="239"/>
      <c r="J1012" s="235"/>
      <c r="K1012" s="235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153</v>
      </c>
      <c r="AU1012" s="244" t="s">
        <v>89</v>
      </c>
      <c r="AV1012" s="13" t="s">
        <v>85</v>
      </c>
      <c r="AW1012" s="13" t="s">
        <v>34</v>
      </c>
      <c r="AX1012" s="13" t="s">
        <v>80</v>
      </c>
      <c r="AY1012" s="244" t="s">
        <v>146</v>
      </c>
    </row>
    <row r="1013" s="14" customFormat="1">
      <c r="A1013" s="14"/>
      <c r="B1013" s="245"/>
      <c r="C1013" s="246"/>
      <c r="D1013" s="236" t="s">
        <v>153</v>
      </c>
      <c r="E1013" s="247" t="s">
        <v>1</v>
      </c>
      <c r="F1013" s="248" t="s">
        <v>174</v>
      </c>
      <c r="G1013" s="246"/>
      <c r="H1013" s="249">
        <v>14.449999999999999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153</v>
      </c>
      <c r="AU1013" s="255" t="s">
        <v>89</v>
      </c>
      <c r="AV1013" s="14" t="s">
        <v>89</v>
      </c>
      <c r="AW1013" s="14" t="s">
        <v>34</v>
      </c>
      <c r="AX1013" s="14" t="s">
        <v>80</v>
      </c>
      <c r="AY1013" s="255" t="s">
        <v>146</v>
      </c>
    </row>
    <row r="1014" s="14" customFormat="1">
      <c r="A1014" s="14"/>
      <c r="B1014" s="245"/>
      <c r="C1014" s="246"/>
      <c r="D1014" s="236" t="s">
        <v>153</v>
      </c>
      <c r="E1014" s="247" t="s">
        <v>1</v>
      </c>
      <c r="F1014" s="248" t="s">
        <v>175</v>
      </c>
      <c r="G1014" s="246"/>
      <c r="H1014" s="249">
        <v>51.049999999999997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153</v>
      </c>
      <c r="AU1014" s="255" t="s">
        <v>89</v>
      </c>
      <c r="AV1014" s="14" t="s">
        <v>89</v>
      </c>
      <c r="AW1014" s="14" t="s">
        <v>34</v>
      </c>
      <c r="AX1014" s="14" t="s">
        <v>80</v>
      </c>
      <c r="AY1014" s="255" t="s">
        <v>146</v>
      </c>
    </row>
    <row r="1015" s="14" customFormat="1">
      <c r="A1015" s="14"/>
      <c r="B1015" s="245"/>
      <c r="C1015" s="246"/>
      <c r="D1015" s="236" t="s">
        <v>153</v>
      </c>
      <c r="E1015" s="247" t="s">
        <v>1</v>
      </c>
      <c r="F1015" s="248" t="s">
        <v>176</v>
      </c>
      <c r="G1015" s="246"/>
      <c r="H1015" s="249">
        <v>1.97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153</v>
      </c>
      <c r="AU1015" s="255" t="s">
        <v>89</v>
      </c>
      <c r="AV1015" s="14" t="s">
        <v>89</v>
      </c>
      <c r="AW1015" s="14" t="s">
        <v>34</v>
      </c>
      <c r="AX1015" s="14" t="s">
        <v>80</v>
      </c>
      <c r="AY1015" s="255" t="s">
        <v>146</v>
      </c>
    </row>
    <row r="1016" s="14" customFormat="1">
      <c r="A1016" s="14"/>
      <c r="B1016" s="245"/>
      <c r="C1016" s="246"/>
      <c r="D1016" s="236" t="s">
        <v>153</v>
      </c>
      <c r="E1016" s="247" t="s">
        <v>1</v>
      </c>
      <c r="F1016" s="248" t="s">
        <v>178</v>
      </c>
      <c r="G1016" s="246"/>
      <c r="H1016" s="249">
        <v>23.800000000000001</v>
      </c>
      <c r="I1016" s="250"/>
      <c r="J1016" s="246"/>
      <c r="K1016" s="246"/>
      <c r="L1016" s="251"/>
      <c r="M1016" s="252"/>
      <c r="N1016" s="253"/>
      <c r="O1016" s="253"/>
      <c r="P1016" s="253"/>
      <c r="Q1016" s="253"/>
      <c r="R1016" s="253"/>
      <c r="S1016" s="253"/>
      <c r="T1016" s="25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5" t="s">
        <v>153</v>
      </c>
      <c r="AU1016" s="255" t="s">
        <v>89</v>
      </c>
      <c r="AV1016" s="14" t="s">
        <v>89</v>
      </c>
      <c r="AW1016" s="14" t="s">
        <v>34</v>
      </c>
      <c r="AX1016" s="14" t="s">
        <v>80</v>
      </c>
      <c r="AY1016" s="255" t="s">
        <v>146</v>
      </c>
    </row>
    <row r="1017" s="14" customFormat="1">
      <c r="A1017" s="14"/>
      <c r="B1017" s="245"/>
      <c r="C1017" s="246"/>
      <c r="D1017" s="236" t="s">
        <v>153</v>
      </c>
      <c r="E1017" s="247" t="s">
        <v>1</v>
      </c>
      <c r="F1017" s="248" t="s">
        <v>179</v>
      </c>
      <c r="G1017" s="246"/>
      <c r="H1017" s="249">
        <v>8.3499999999999996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153</v>
      </c>
      <c r="AU1017" s="255" t="s">
        <v>89</v>
      </c>
      <c r="AV1017" s="14" t="s">
        <v>89</v>
      </c>
      <c r="AW1017" s="14" t="s">
        <v>34</v>
      </c>
      <c r="AX1017" s="14" t="s">
        <v>80</v>
      </c>
      <c r="AY1017" s="255" t="s">
        <v>146</v>
      </c>
    </row>
    <row r="1018" s="14" customFormat="1">
      <c r="A1018" s="14"/>
      <c r="B1018" s="245"/>
      <c r="C1018" s="246"/>
      <c r="D1018" s="236" t="s">
        <v>153</v>
      </c>
      <c r="E1018" s="247" t="s">
        <v>1</v>
      </c>
      <c r="F1018" s="248" t="s">
        <v>180</v>
      </c>
      <c r="G1018" s="246"/>
      <c r="H1018" s="249">
        <v>61.57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153</v>
      </c>
      <c r="AU1018" s="255" t="s">
        <v>89</v>
      </c>
      <c r="AV1018" s="14" t="s">
        <v>89</v>
      </c>
      <c r="AW1018" s="14" t="s">
        <v>34</v>
      </c>
      <c r="AX1018" s="14" t="s">
        <v>80</v>
      </c>
      <c r="AY1018" s="255" t="s">
        <v>146</v>
      </c>
    </row>
    <row r="1019" s="14" customFormat="1">
      <c r="A1019" s="14"/>
      <c r="B1019" s="245"/>
      <c r="C1019" s="246"/>
      <c r="D1019" s="236" t="s">
        <v>153</v>
      </c>
      <c r="E1019" s="247" t="s">
        <v>1</v>
      </c>
      <c r="F1019" s="248" t="s">
        <v>181</v>
      </c>
      <c r="G1019" s="246"/>
      <c r="H1019" s="249">
        <v>4.9500000000000002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153</v>
      </c>
      <c r="AU1019" s="255" t="s">
        <v>89</v>
      </c>
      <c r="AV1019" s="14" t="s">
        <v>89</v>
      </c>
      <c r="AW1019" s="14" t="s">
        <v>34</v>
      </c>
      <c r="AX1019" s="14" t="s">
        <v>80</v>
      </c>
      <c r="AY1019" s="255" t="s">
        <v>146</v>
      </c>
    </row>
    <row r="1020" s="14" customFormat="1">
      <c r="A1020" s="14"/>
      <c r="B1020" s="245"/>
      <c r="C1020" s="246"/>
      <c r="D1020" s="236" t="s">
        <v>153</v>
      </c>
      <c r="E1020" s="247" t="s">
        <v>1</v>
      </c>
      <c r="F1020" s="248" t="s">
        <v>182</v>
      </c>
      <c r="G1020" s="246"/>
      <c r="H1020" s="249">
        <v>4.0300000000000002</v>
      </c>
      <c r="I1020" s="250"/>
      <c r="J1020" s="246"/>
      <c r="K1020" s="246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153</v>
      </c>
      <c r="AU1020" s="255" t="s">
        <v>89</v>
      </c>
      <c r="AV1020" s="14" t="s">
        <v>89</v>
      </c>
      <c r="AW1020" s="14" t="s">
        <v>34</v>
      </c>
      <c r="AX1020" s="14" t="s">
        <v>80</v>
      </c>
      <c r="AY1020" s="255" t="s">
        <v>146</v>
      </c>
    </row>
    <row r="1021" s="14" customFormat="1">
      <c r="A1021" s="14"/>
      <c r="B1021" s="245"/>
      <c r="C1021" s="246"/>
      <c r="D1021" s="236" t="s">
        <v>153</v>
      </c>
      <c r="E1021" s="247" t="s">
        <v>1</v>
      </c>
      <c r="F1021" s="248" t="s">
        <v>183</v>
      </c>
      <c r="G1021" s="246"/>
      <c r="H1021" s="249">
        <v>6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153</v>
      </c>
      <c r="AU1021" s="255" t="s">
        <v>89</v>
      </c>
      <c r="AV1021" s="14" t="s">
        <v>89</v>
      </c>
      <c r="AW1021" s="14" t="s">
        <v>34</v>
      </c>
      <c r="AX1021" s="14" t="s">
        <v>80</v>
      </c>
      <c r="AY1021" s="255" t="s">
        <v>146</v>
      </c>
    </row>
    <row r="1022" s="14" customFormat="1">
      <c r="A1022" s="14"/>
      <c r="B1022" s="245"/>
      <c r="C1022" s="246"/>
      <c r="D1022" s="236" t="s">
        <v>153</v>
      </c>
      <c r="E1022" s="247" t="s">
        <v>1</v>
      </c>
      <c r="F1022" s="248" t="s">
        <v>184</v>
      </c>
      <c r="G1022" s="246"/>
      <c r="H1022" s="249">
        <v>2.3799999999999999</v>
      </c>
      <c r="I1022" s="250"/>
      <c r="J1022" s="246"/>
      <c r="K1022" s="246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153</v>
      </c>
      <c r="AU1022" s="255" t="s">
        <v>89</v>
      </c>
      <c r="AV1022" s="14" t="s">
        <v>89</v>
      </c>
      <c r="AW1022" s="14" t="s">
        <v>34</v>
      </c>
      <c r="AX1022" s="14" t="s">
        <v>80</v>
      </c>
      <c r="AY1022" s="255" t="s">
        <v>146</v>
      </c>
    </row>
    <row r="1023" s="14" customFormat="1">
      <c r="A1023" s="14"/>
      <c r="B1023" s="245"/>
      <c r="C1023" s="246"/>
      <c r="D1023" s="236" t="s">
        <v>153</v>
      </c>
      <c r="E1023" s="247" t="s">
        <v>1</v>
      </c>
      <c r="F1023" s="248" t="s">
        <v>185</v>
      </c>
      <c r="G1023" s="246"/>
      <c r="H1023" s="249">
        <v>3.5800000000000001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153</v>
      </c>
      <c r="AU1023" s="255" t="s">
        <v>89</v>
      </c>
      <c r="AV1023" s="14" t="s">
        <v>89</v>
      </c>
      <c r="AW1023" s="14" t="s">
        <v>34</v>
      </c>
      <c r="AX1023" s="14" t="s">
        <v>80</v>
      </c>
      <c r="AY1023" s="255" t="s">
        <v>146</v>
      </c>
    </row>
    <row r="1024" s="14" customFormat="1">
      <c r="A1024" s="14"/>
      <c r="B1024" s="245"/>
      <c r="C1024" s="246"/>
      <c r="D1024" s="236" t="s">
        <v>153</v>
      </c>
      <c r="E1024" s="247" t="s">
        <v>1</v>
      </c>
      <c r="F1024" s="248" t="s">
        <v>186</v>
      </c>
      <c r="G1024" s="246"/>
      <c r="H1024" s="249">
        <v>3.8399999999999999</v>
      </c>
      <c r="I1024" s="250"/>
      <c r="J1024" s="246"/>
      <c r="K1024" s="246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153</v>
      </c>
      <c r="AU1024" s="255" t="s">
        <v>89</v>
      </c>
      <c r="AV1024" s="14" t="s">
        <v>89</v>
      </c>
      <c r="AW1024" s="14" t="s">
        <v>34</v>
      </c>
      <c r="AX1024" s="14" t="s">
        <v>80</v>
      </c>
      <c r="AY1024" s="255" t="s">
        <v>146</v>
      </c>
    </row>
    <row r="1025" s="14" customFormat="1">
      <c r="A1025" s="14"/>
      <c r="B1025" s="245"/>
      <c r="C1025" s="246"/>
      <c r="D1025" s="236" t="s">
        <v>153</v>
      </c>
      <c r="E1025" s="247" t="s">
        <v>1</v>
      </c>
      <c r="F1025" s="248" t="s">
        <v>187</v>
      </c>
      <c r="G1025" s="246"/>
      <c r="H1025" s="249">
        <v>3.23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153</v>
      </c>
      <c r="AU1025" s="255" t="s">
        <v>89</v>
      </c>
      <c r="AV1025" s="14" t="s">
        <v>89</v>
      </c>
      <c r="AW1025" s="14" t="s">
        <v>34</v>
      </c>
      <c r="AX1025" s="14" t="s">
        <v>80</v>
      </c>
      <c r="AY1025" s="255" t="s">
        <v>146</v>
      </c>
    </row>
    <row r="1026" s="14" customFormat="1">
      <c r="A1026" s="14"/>
      <c r="B1026" s="245"/>
      <c r="C1026" s="246"/>
      <c r="D1026" s="236" t="s">
        <v>153</v>
      </c>
      <c r="E1026" s="247" t="s">
        <v>1</v>
      </c>
      <c r="F1026" s="248" t="s">
        <v>188</v>
      </c>
      <c r="G1026" s="246"/>
      <c r="H1026" s="249">
        <v>2.3700000000000001</v>
      </c>
      <c r="I1026" s="250"/>
      <c r="J1026" s="246"/>
      <c r="K1026" s="246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153</v>
      </c>
      <c r="AU1026" s="255" t="s">
        <v>89</v>
      </c>
      <c r="AV1026" s="14" t="s">
        <v>89</v>
      </c>
      <c r="AW1026" s="14" t="s">
        <v>34</v>
      </c>
      <c r="AX1026" s="14" t="s">
        <v>80</v>
      </c>
      <c r="AY1026" s="255" t="s">
        <v>146</v>
      </c>
    </row>
    <row r="1027" s="14" customFormat="1">
      <c r="A1027" s="14"/>
      <c r="B1027" s="245"/>
      <c r="C1027" s="246"/>
      <c r="D1027" s="236" t="s">
        <v>153</v>
      </c>
      <c r="E1027" s="247" t="s">
        <v>1</v>
      </c>
      <c r="F1027" s="248" t="s">
        <v>189</v>
      </c>
      <c r="G1027" s="246"/>
      <c r="H1027" s="249">
        <v>2.9300000000000002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153</v>
      </c>
      <c r="AU1027" s="255" t="s">
        <v>89</v>
      </c>
      <c r="AV1027" s="14" t="s">
        <v>89</v>
      </c>
      <c r="AW1027" s="14" t="s">
        <v>34</v>
      </c>
      <c r="AX1027" s="14" t="s">
        <v>80</v>
      </c>
      <c r="AY1027" s="255" t="s">
        <v>146</v>
      </c>
    </row>
    <row r="1028" s="14" customFormat="1">
      <c r="A1028" s="14"/>
      <c r="B1028" s="245"/>
      <c r="C1028" s="246"/>
      <c r="D1028" s="236" t="s">
        <v>153</v>
      </c>
      <c r="E1028" s="247" t="s">
        <v>1</v>
      </c>
      <c r="F1028" s="248" t="s">
        <v>190</v>
      </c>
      <c r="G1028" s="246"/>
      <c r="H1028" s="249">
        <v>3.3100000000000001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153</v>
      </c>
      <c r="AU1028" s="255" t="s">
        <v>89</v>
      </c>
      <c r="AV1028" s="14" t="s">
        <v>89</v>
      </c>
      <c r="AW1028" s="14" t="s">
        <v>34</v>
      </c>
      <c r="AX1028" s="14" t="s">
        <v>80</v>
      </c>
      <c r="AY1028" s="255" t="s">
        <v>146</v>
      </c>
    </row>
    <row r="1029" s="16" customFormat="1">
      <c r="A1029" s="16"/>
      <c r="B1029" s="267"/>
      <c r="C1029" s="268"/>
      <c r="D1029" s="236" t="s">
        <v>153</v>
      </c>
      <c r="E1029" s="269" t="s">
        <v>1</v>
      </c>
      <c r="F1029" s="270" t="s">
        <v>163</v>
      </c>
      <c r="G1029" s="268"/>
      <c r="H1029" s="271">
        <v>197.81</v>
      </c>
      <c r="I1029" s="272"/>
      <c r="J1029" s="268"/>
      <c r="K1029" s="268"/>
      <c r="L1029" s="273"/>
      <c r="M1029" s="274"/>
      <c r="N1029" s="275"/>
      <c r="O1029" s="275"/>
      <c r="P1029" s="275"/>
      <c r="Q1029" s="275"/>
      <c r="R1029" s="275"/>
      <c r="S1029" s="275"/>
      <c r="T1029" s="27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77" t="s">
        <v>153</v>
      </c>
      <c r="AU1029" s="277" t="s">
        <v>89</v>
      </c>
      <c r="AV1029" s="16" t="s">
        <v>92</v>
      </c>
      <c r="AW1029" s="16" t="s">
        <v>34</v>
      </c>
      <c r="AX1029" s="16" t="s">
        <v>80</v>
      </c>
      <c r="AY1029" s="277" t="s">
        <v>146</v>
      </c>
    </row>
    <row r="1030" s="13" customFormat="1">
      <c r="A1030" s="13"/>
      <c r="B1030" s="234"/>
      <c r="C1030" s="235"/>
      <c r="D1030" s="236" t="s">
        <v>153</v>
      </c>
      <c r="E1030" s="237" t="s">
        <v>1</v>
      </c>
      <c r="F1030" s="238" t="s">
        <v>197</v>
      </c>
      <c r="G1030" s="235"/>
      <c r="H1030" s="237" t="s">
        <v>1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4" t="s">
        <v>153</v>
      </c>
      <c r="AU1030" s="244" t="s">
        <v>89</v>
      </c>
      <c r="AV1030" s="13" t="s">
        <v>85</v>
      </c>
      <c r="AW1030" s="13" t="s">
        <v>34</v>
      </c>
      <c r="AX1030" s="13" t="s">
        <v>80</v>
      </c>
      <c r="AY1030" s="244" t="s">
        <v>146</v>
      </c>
    </row>
    <row r="1031" s="14" customFormat="1">
      <c r="A1031" s="14"/>
      <c r="B1031" s="245"/>
      <c r="C1031" s="246"/>
      <c r="D1031" s="236" t="s">
        <v>153</v>
      </c>
      <c r="E1031" s="247" t="s">
        <v>1</v>
      </c>
      <c r="F1031" s="248" t="s">
        <v>198</v>
      </c>
      <c r="G1031" s="246"/>
      <c r="H1031" s="249">
        <v>38.829999999999998</v>
      </c>
      <c r="I1031" s="250"/>
      <c r="J1031" s="246"/>
      <c r="K1031" s="246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153</v>
      </c>
      <c r="AU1031" s="255" t="s">
        <v>89</v>
      </c>
      <c r="AV1031" s="14" t="s">
        <v>89</v>
      </c>
      <c r="AW1031" s="14" t="s">
        <v>34</v>
      </c>
      <c r="AX1031" s="14" t="s">
        <v>80</v>
      </c>
      <c r="AY1031" s="255" t="s">
        <v>146</v>
      </c>
    </row>
    <row r="1032" s="16" customFormat="1">
      <c r="A1032" s="16"/>
      <c r="B1032" s="267"/>
      <c r="C1032" s="268"/>
      <c r="D1032" s="236" t="s">
        <v>153</v>
      </c>
      <c r="E1032" s="269" t="s">
        <v>1</v>
      </c>
      <c r="F1032" s="270" t="s">
        <v>163</v>
      </c>
      <c r="G1032" s="268"/>
      <c r="H1032" s="271">
        <v>38.829999999999998</v>
      </c>
      <c r="I1032" s="272"/>
      <c r="J1032" s="268"/>
      <c r="K1032" s="268"/>
      <c r="L1032" s="273"/>
      <c r="M1032" s="274"/>
      <c r="N1032" s="275"/>
      <c r="O1032" s="275"/>
      <c r="P1032" s="275"/>
      <c r="Q1032" s="275"/>
      <c r="R1032" s="275"/>
      <c r="S1032" s="275"/>
      <c r="T1032" s="27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T1032" s="277" t="s">
        <v>153</v>
      </c>
      <c r="AU1032" s="277" t="s">
        <v>89</v>
      </c>
      <c r="AV1032" s="16" t="s">
        <v>92</v>
      </c>
      <c r="AW1032" s="16" t="s">
        <v>34</v>
      </c>
      <c r="AX1032" s="16" t="s">
        <v>80</v>
      </c>
      <c r="AY1032" s="277" t="s">
        <v>146</v>
      </c>
    </row>
    <row r="1033" s="13" customFormat="1">
      <c r="A1033" s="13"/>
      <c r="B1033" s="234"/>
      <c r="C1033" s="235"/>
      <c r="D1033" s="236" t="s">
        <v>153</v>
      </c>
      <c r="E1033" s="237" t="s">
        <v>1</v>
      </c>
      <c r="F1033" s="238" t="s">
        <v>200</v>
      </c>
      <c r="G1033" s="235"/>
      <c r="H1033" s="237" t="s">
        <v>1</v>
      </c>
      <c r="I1033" s="239"/>
      <c r="J1033" s="235"/>
      <c r="K1033" s="235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153</v>
      </c>
      <c r="AU1033" s="244" t="s">
        <v>89</v>
      </c>
      <c r="AV1033" s="13" t="s">
        <v>85</v>
      </c>
      <c r="AW1033" s="13" t="s">
        <v>34</v>
      </c>
      <c r="AX1033" s="13" t="s">
        <v>80</v>
      </c>
      <c r="AY1033" s="244" t="s">
        <v>146</v>
      </c>
    </row>
    <row r="1034" s="14" customFormat="1">
      <c r="A1034" s="14"/>
      <c r="B1034" s="245"/>
      <c r="C1034" s="246"/>
      <c r="D1034" s="236" t="s">
        <v>153</v>
      </c>
      <c r="E1034" s="247" t="s">
        <v>1</v>
      </c>
      <c r="F1034" s="248" t="s">
        <v>202</v>
      </c>
      <c r="G1034" s="246"/>
      <c r="H1034" s="249">
        <v>1.8500000000000001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153</v>
      </c>
      <c r="AU1034" s="255" t="s">
        <v>89</v>
      </c>
      <c r="AV1034" s="14" t="s">
        <v>89</v>
      </c>
      <c r="AW1034" s="14" t="s">
        <v>34</v>
      </c>
      <c r="AX1034" s="14" t="s">
        <v>80</v>
      </c>
      <c r="AY1034" s="255" t="s">
        <v>146</v>
      </c>
    </row>
    <row r="1035" s="16" customFormat="1">
      <c r="A1035" s="16"/>
      <c r="B1035" s="267"/>
      <c r="C1035" s="268"/>
      <c r="D1035" s="236" t="s">
        <v>153</v>
      </c>
      <c r="E1035" s="269" t="s">
        <v>1</v>
      </c>
      <c r="F1035" s="270" t="s">
        <v>163</v>
      </c>
      <c r="G1035" s="268"/>
      <c r="H1035" s="271">
        <v>1.8500000000000001</v>
      </c>
      <c r="I1035" s="272"/>
      <c r="J1035" s="268"/>
      <c r="K1035" s="268"/>
      <c r="L1035" s="273"/>
      <c r="M1035" s="274"/>
      <c r="N1035" s="275"/>
      <c r="O1035" s="275"/>
      <c r="P1035" s="275"/>
      <c r="Q1035" s="275"/>
      <c r="R1035" s="275"/>
      <c r="S1035" s="275"/>
      <c r="T1035" s="27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277" t="s">
        <v>153</v>
      </c>
      <c r="AU1035" s="277" t="s">
        <v>89</v>
      </c>
      <c r="AV1035" s="16" t="s">
        <v>92</v>
      </c>
      <c r="AW1035" s="16" t="s">
        <v>34</v>
      </c>
      <c r="AX1035" s="16" t="s">
        <v>80</v>
      </c>
      <c r="AY1035" s="277" t="s">
        <v>146</v>
      </c>
    </row>
    <row r="1036" s="13" customFormat="1">
      <c r="A1036" s="13"/>
      <c r="B1036" s="234"/>
      <c r="C1036" s="235"/>
      <c r="D1036" s="236" t="s">
        <v>153</v>
      </c>
      <c r="E1036" s="237" t="s">
        <v>1</v>
      </c>
      <c r="F1036" s="238" t="s">
        <v>191</v>
      </c>
      <c r="G1036" s="235"/>
      <c r="H1036" s="237" t="s">
        <v>1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153</v>
      </c>
      <c r="AU1036" s="244" t="s">
        <v>89</v>
      </c>
      <c r="AV1036" s="13" t="s">
        <v>85</v>
      </c>
      <c r="AW1036" s="13" t="s">
        <v>34</v>
      </c>
      <c r="AX1036" s="13" t="s">
        <v>80</v>
      </c>
      <c r="AY1036" s="244" t="s">
        <v>146</v>
      </c>
    </row>
    <row r="1037" s="14" customFormat="1">
      <c r="A1037" s="14"/>
      <c r="B1037" s="245"/>
      <c r="C1037" s="246"/>
      <c r="D1037" s="236" t="s">
        <v>153</v>
      </c>
      <c r="E1037" s="247" t="s">
        <v>1</v>
      </c>
      <c r="F1037" s="248" t="s">
        <v>192</v>
      </c>
      <c r="G1037" s="246"/>
      <c r="H1037" s="249">
        <v>12.6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153</v>
      </c>
      <c r="AU1037" s="255" t="s">
        <v>89</v>
      </c>
      <c r="AV1037" s="14" t="s">
        <v>89</v>
      </c>
      <c r="AW1037" s="14" t="s">
        <v>34</v>
      </c>
      <c r="AX1037" s="14" t="s">
        <v>80</v>
      </c>
      <c r="AY1037" s="255" t="s">
        <v>146</v>
      </c>
    </row>
    <row r="1038" s="14" customFormat="1">
      <c r="A1038" s="14"/>
      <c r="B1038" s="245"/>
      <c r="C1038" s="246"/>
      <c r="D1038" s="236" t="s">
        <v>153</v>
      </c>
      <c r="E1038" s="247" t="s">
        <v>1</v>
      </c>
      <c r="F1038" s="248" t="s">
        <v>193</v>
      </c>
      <c r="G1038" s="246"/>
      <c r="H1038" s="249">
        <v>1.79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153</v>
      </c>
      <c r="AU1038" s="255" t="s">
        <v>89</v>
      </c>
      <c r="AV1038" s="14" t="s">
        <v>89</v>
      </c>
      <c r="AW1038" s="14" t="s">
        <v>34</v>
      </c>
      <c r="AX1038" s="14" t="s">
        <v>80</v>
      </c>
      <c r="AY1038" s="255" t="s">
        <v>146</v>
      </c>
    </row>
    <row r="1039" s="16" customFormat="1">
      <c r="A1039" s="16"/>
      <c r="B1039" s="267"/>
      <c r="C1039" s="268"/>
      <c r="D1039" s="236" t="s">
        <v>153</v>
      </c>
      <c r="E1039" s="269" t="s">
        <v>1</v>
      </c>
      <c r="F1039" s="270" t="s">
        <v>163</v>
      </c>
      <c r="G1039" s="268"/>
      <c r="H1039" s="271">
        <v>14.390000000000001</v>
      </c>
      <c r="I1039" s="272"/>
      <c r="J1039" s="268"/>
      <c r="K1039" s="268"/>
      <c r="L1039" s="273"/>
      <c r="M1039" s="274"/>
      <c r="N1039" s="275"/>
      <c r="O1039" s="275"/>
      <c r="P1039" s="275"/>
      <c r="Q1039" s="275"/>
      <c r="R1039" s="275"/>
      <c r="S1039" s="275"/>
      <c r="T1039" s="27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77" t="s">
        <v>153</v>
      </c>
      <c r="AU1039" s="277" t="s">
        <v>89</v>
      </c>
      <c r="AV1039" s="16" t="s">
        <v>92</v>
      </c>
      <c r="AW1039" s="16" t="s">
        <v>34</v>
      </c>
      <c r="AX1039" s="16" t="s">
        <v>80</v>
      </c>
      <c r="AY1039" s="277" t="s">
        <v>146</v>
      </c>
    </row>
    <row r="1040" s="15" customFormat="1">
      <c r="A1040" s="15"/>
      <c r="B1040" s="256"/>
      <c r="C1040" s="257"/>
      <c r="D1040" s="236" t="s">
        <v>153</v>
      </c>
      <c r="E1040" s="258" t="s">
        <v>1</v>
      </c>
      <c r="F1040" s="259" t="s">
        <v>158</v>
      </c>
      <c r="G1040" s="257"/>
      <c r="H1040" s="260">
        <v>252.87999999999997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153</v>
      </c>
      <c r="AU1040" s="266" t="s">
        <v>89</v>
      </c>
      <c r="AV1040" s="15" t="s">
        <v>95</v>
      </c>
      <c r="AW1040" s="15" t="s">
        <v>34</v>
      </c>
      <c r="AX1040" s="15" t="s">
        <v>85</v>
      </c>
      <c r="AY1040" s="266" t="s">
        <v>146</v>
      </c>
    </row>
    <row r="1041" s="2" customFormat="1" ht="24.15" customHeight="1">
      <c r="A1041" s="39"/>
      <c r="B1041" s="40"/>
      <c r="C1041" s="278" t="s">
        <v>642</v>
      </c>
      <c r="D1041" s="278" t="s">
        <v>313</v>
      </c>
      <c r="E1041" s="279" t="s">
        <v>643</v>
      </c>
      <c r="F1041" s="280" t="s">
        <v>644</v>
      </c>
      <c r="G1041" s="281" t="s">
        <v>151</v>
      </c>
      <c r="H1041" s="282">
        <v>265.524</v>
      </c>
      <c r="I1041" s="283"/>
      <c r="J1041" s="284">
        <f>ROUND(I1041*H1041,2)</f>
        <v>0</v>
      </c>
      <c r="K1041" s="285"/>
      <c r="L1041" s="286"/>
      <c r="M1041" s="287" t="s">
        <v>1</v>
      </c>
      <c r="N1041" s="288" t="s">
        <v>45</v>
      </c>
      <c r="O1041" s="92"/>
      <c r="P1041" s="230">
        <f>O1041*H1041</f>
        <v>0</v>
      </c>
      <c r="Q1041" s="230">
        <v>0.019199999999999998</v>
      </c>
      <c r="R1041" s="230">
        <f>Q1041*H1041</f>
        <v>5.0980607999999998</v>
      </c>
      <c r="S1041" s="230">
        <v>0</v>
      </c>
      <c r="T1041" s="231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2" t="s">
        <v>453</v>
      </c>
      <c r="AT1041" s="232" t="s">
        <v>313</v>
      </c>
      <c r="AU1041" s="232" t="s">
        <v>89</v>
      </c>
      <c r="AY1041" s="18" t="s">
        <v>146</v>
      </c>
      <c r="BE1041" s="233">
        <f>IF(N1041="základní",J1041,0)</f>
        <v>0</v>
      </c>
      <c r="BF1041" s="233">
        <f>IF(N1041="snížená",J1041,0)</f>
        <v>0</v>
      </c>
      <c r="BG1041" s="233">
        <f>IF(N1041="zákl. přenesená",J1041,0)</f>
        <v>0</v>
      </c>
      <c r="BH1041" s="233">
        <f>IF(N1041="sníž. přenesená",J1041,0)</f>
        <v>0</v>
      </c>
      <c r="BI1041" s="233">
        <f>IF(N1041="nulová",J1041,0)</f>
        <v>0</v>
      </c>
      <c r="BJ1041" s="18" t="s">
        <v>85</v>
      </c>
      <c r="BK1041" s="233">
        <f>ROUND(I1041*H1041,2)</f>
        <v>0</v>
      </c>
      <c r="BL1041" s="18" t="s">
        <v>355</v>
      </c>
      <c r="BM1041" s="232" t="s">
        <v>645</v>
      </c>
    </row>
    <row r="1042" s="13" customFormat="1">
      <c r="A1042" s="13"/>
      <c r="B1042" s="234"/>
      <c r="C1042" s="235"/>
      <c r="D1042" s="236" t="s">
        <v>153</v>
      </c>
      <c r="E1042" s="237" t="s">
        <v>1</v>
      </c>
      <c r="F1042" s="238" t="s">
        <v>154</v>
      </c>
      <c r="G1042" s="235"/>
      <c r="H1042" s="237" t="s">
        <v>1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153</v>
      </c>
      <c r="AU1042" s="244" t="s">
        <v>89</v>
      </c>
      <c r="AV1042" s="13" t="s">
        <v>85</v>
      </c>
      <c r="AW1042" s="13" t="s">
        <v>34</v>
      </c>
      <c r="AX1042" s="13" t="s">
        <v>80</v>
      </c>
      <c r="AY1042" s="244" t="s">
        <v>146</v>
      </c>
    </row>
    <row r="1043" s="14" customFormat="1">
      <c r="A1043" s="14"/>
      <c r="B1043" s="245"/>
      <c r="C1043" s="246"/>
      <c r="D1043" s="236" t="s">
        <v>153</v>
      </c>
      <c r="E1043" s="247" t="s">
        <v>1</v>
      </c>
      <c r="F1043" s="248" t="s">
        <v>174</v>
      </c>
      <c r="G1043" s="246"/>
      <c r="H1043" s="249">
        <v>14.449999999999999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153</v>
      </c>
      <c r="AU1043" s="255" t="s">
        <v>89</v>
      </c>
      <c r="AV1043" s="14" t="s">
        <v>89</v>
      </c>
      <c r="AW1043" s="14" t="s">
        <v>34</v>
      </c>
      <c r="AX1043" s="14" t="s">
        <v>80</v>
      </c>
      <c r="AY1043" s="255" t="s">
        <v>146</v>
      </c>
    </row>
    <row r="1044" s="14" customFormat="1">
      <c r="A1044" s="14"/>
      <c r="B1044" s="245"/>
      <c r="C1044" s="246"/>
      <c r="D1044" s="236" t="s">
        <v>153</v>
      </c>
      <c r="E1044" s="247" t="s">
        <v>1</v>
      </c>
      <c r="F1044" s="248" t="s">
        <v>175</v>
      </c>
      <c r="G1044" s="246"/>
      <c r="H1044" s="249">
        <v>51.049999999999997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153</v>
      </c>
      <c r="AU1044" s="255" t="s">
        <v>89</v>
      </c>
      <c r="AV1044" s="14" t="s">
        <v>89</v>
      </c>
      <c r="AW1044" s="14" t="s">
        <v>34</v>
      </c>
      <c r="AX1044" s="14" t="s">
        <v>80</v>
      </c>
      <c r="AY1044" s="255" t="s">
        <v>146</v>
      </c>
    </row>
    <row r="1045" s="14" customFormat="1">
      <c r="A1045" s="14"/>
      <c r="B1045" s="245"/>
      <c r="C1045" s="246"/>
      <c r="D1045" s="236" t="s">
        <v>153</v>
      </c>
      <c r="E1045" s="247" t="s">
        <v>1</v>
      </c>
      <c r="F1045" s="248" t="s">
        <v>176</v>
      </c>
      <c r="G1045" s="246"/>
      <c r="H1045" s="249">
        <v>1.97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153</v>
      </c>
      <c r="AU1045" s="255" t="s">
        <v>89</v>
      </c>
      <c r="AV1045" s="14" t="s">
        <v>89</v>
      </c>
      <c r="AW1045" s="14" t="s">
        <v>34</v>
      </c>
      <c r="AX1045" s="14" t="s">
        <v>80</v>
      </c>
      <c r="AY1045" s="255" t="s">
        <v>146</v>
      </c>
    </row>
    <row r="1046" s="14" customFormat="1">
      <c r="A1046" s="14"/>
      <c r="B1046" s="245"/>
      <c r="C1046" s="246"/>
      <c r="D1046" s="236" t="s">
        <v>153</v>
      </c>
      <c r="E1046" s="247" t="s">
        <v>1</v>
      </c>
      <c r="F1046" s="248" t="s">
        <v>178</v>
      </c>
      <c r="G1046" s="246"/>
      <c r="H1046" s="249">
        <v>23.800000000000001</v>
      </c>
      <c r="I1046" s="250"/>
      <c r="J1046" s="246"/>
      <c r="K1046" s="246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153</v>
      </c>
      <c r="AU1046" s="255" t="s">
        <v>89</v>
      </c>
      <c r="AV1046" s="14" t="s">
        <v>89</v>
      </c>
      <c r="AW1046" s="14" t="s">
        <v>34</v>
      </c>
      <c r="AX1046" s="14" t="s">
        <v>80</v>
      </c>
      <c r="AY1046" s="255" t="s">
        <v>146</v>
      </c>
    </row>
    <row r="1047" s="14" customFormat="1">
      <c r="A1047" s="14"/>
      <c r="B1047" s="245"/>
      <c r="C1047" s="246"/>
      <c r="D1047" s="236" t="s">
        <v>153</v>
      </c>
      <c r="E1047" s="247" t="s">
        <v>1</v>
      </c>
      <c r="F1047" s="248" t="s">
        <v>179</v>
      </c>
      <c r="G1047" s="246"/>
      <c r="H1047" s="249">
        <v>8.3499999999999996</v>
      </c>
      <c r="I1047" s="250"/>
      <c r="J1047" s="246"/>
      <c r="K1047" s="246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153</v>
      </c>
      <c r="AU1047" s="255" t="s">
        <v>89</v>
      </c>
      <c r="AV1047" s="14" t="s">
        <v>89</v>
      </c>
      <c r="AW1047" s="14" t="s">
        <v>34</v>
      </c>
      <c r="AX1047" s="14" t="s">
        <v>80</v>
      </c>
      <c r="AY1047" s="255" t="s">
        <v>146</v>
      </c>
    </row>
    <row r="1048" s="14" customFormat="1">
      <c r="A1048" s="14"/>
      <c r="B1048" s="245"/>
      <c r="C1048" s="246"/>
      <c r="D1048" s="236" t="s">
        <v>153</v>
      </c>
      <c r="E1048" s="247" t="s">
        <v>1</v>
      </c>
      <c r="F1048" s="248" t="s">
        <v>180</v>
      </c>
      <c r="G1048" s="246"/>
      <c r="H1048" s="249">
        <v>61.57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153</v>
      </c>
      <c r="AU1048" s="255" t="s">
        <v>89</v>
      </c>
      <c r="AV1048" s="14" t="s">
        <v>89</v>
      </c>
      <c r="AW1048" s="14" t="s">
        <v>34</v>
      </c>
      <c r="AX1048" s="14" t="s">
        <v>80</v>
      </c>
      <c r="AY1048" s="255" t="s">
        <v>146</v>
      </c>
    </row>
    <row r="1049" s="14" customFormat="1">
      <c r="A1049" s="14"/>
      <c r="B1049" s="245"/>
      <c r="C1049" s="246"/>
      <c r="D1049" s="236" t="s">
        <v>153</v>
      </c>
      <c r="E1049" s="247" t="s">
        <v>1</v>
      </c>
      <c r="F1049" s="248" t="s">
        <v>181</v>
      </c>
      <c r="G1049" s="246"/>
      <c r="H1049" s="249">
        <v>4.9500000000000002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153</v>
      </c>
      <c r="AU1049" s="255" t="s">
        <v>89</v>
      </c>
      <c r="AV1049" s="14" t="s">
        <v>89</v>
      </c>
      <c r="AW1049" s="14" t="s">
        <v>34</v>
      </c>
      <c r="AX1049" s="14" t="s">
        <v>80</v>
      </c>
      <c r="AY1049" s="255" t="s">
        <v>146</v>
      </c>
    </row>
    <row r="1050" s="14" customFormat="1">
      <c r="A1050" s="14"/>
      <c r="B1050" s="245"/>
      <c r="C1050" s="246"/>
      <c r="D1050" s="236" t="s">
        <v>153</v>
      </c>
      <c r="E1050" s="247" t="s">
        <v>1</v>
      </c>
      <c r="F1050" s="248" t="s">
        <v>182</v>
      </c>
      <c r="G1050" s="246"/>
      <c r="H1050" s="249">
        <v>4.0300000000000002</v>
      </c>
      <c r="I1050" s="250"/>
      <c r="J1050" s="246"/>
      <c r="K1050" s="246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153</v>
      </c>
      <c r="AU1050" s="255" t="s">
        <v>89</v>
      </c>
      <c r="AV1050" s="14" t="s">
        <v>89</v>
      </c>
      <c r="AW1050" s="14" t="s">
        <v>34</v>
      </c>
      <c r="AX1050" s="14" t="s">
        <v>80</v>
      </c>
      <c r="AY1050" s="255" t="s">
        <v>146</v>
      </c>
    </row>
    <row r="1051" s="14" customFormat="1">
      <c r="A1051" s="14"/>
      <c r="B1051" s="245"/>
      <c r="C1051" s="246"/>
      <c r="D1051" s="236" t="s">
        <v>153</v>
      </c>
      <c r="E1051" s="247" t="s">
        <v>1</v>
      </c>
      <c r="F1051" s="248" t="s">
        <v>183</v>
      </c>
      <c r="G1051" s="246"/>
      <c r="H1051" s="249">
        <v>6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153</v>
      </c>
      <c r="AU1051" s="255" t="s">
        <v>89</v>
      </c>
      <c r="AV1051" s="14" t="s">
        <v>89</v>
      </c>
      <c r="AW1051" s="14" t="s">
        <v>34</v>
      </c>
      <c r="AX1051" s="14" t="s">
        <v>80</v>
      </c>
      <c r="AY1051" s="255" t="s">
        <v>146</v>
      </c>
    </row>
    <row r="1052" s="14" customFormat="1">
      <c r="A1052" s="14"/>
      <c r="B1052" s="245"/>
      <c r="C1052" s="246"/>
      <c r="D1052" s="236" t="s">
        <v>153</v>
      </c>
      <c r="E1052" s="247" t="s">
        <v>1</v>
      </c>
      <c r="F1052" s="248" t="s">
        <v>184</v>
      </c>
      <c r="G1052" s="246"/>
      <c r="H1052" s="249">
        <v>2.3799999999999999</v>
      </c>
      <c r="I1052" s="250"/>
      <c r="J1052" s="246"/>
      <c r="K1052" s="246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153</v>
      </c>
      <c r="AU1052" s="255" t="s">
        <v>89</v>
      </c>
      <c r="AV1052" s="14" t="s">
        <v>89</v>
      </c>
      <c r="AW1052" s="14" t="s">
        <v>34</v>
      </c>
      <c r="AX1052" s="14" t="s">
        <v>80</v>
      </c>
      <c r="AY1052" s="255" t="s">
        <v>146</v>
      </c>
    </row>
    <row r="1053" s="14" customFormat="1">
      <c r="A1053" s="14"/>
      <c r="B1053" s="245"/>
      <c r="C1053" s="246"/>
      <c r="D1053" s="236" t="s">
        <v>153</v>
      </c>
      <c r="E1053" s="247" t="s">
        <v>1</v>
      </c>
      <c r="F1053" s="248" t="s">
        <v>185</v>
      </c>
      <c r="G1053" s="246"/>
      <c r="H1053" s="249">
        <v>3.5800000000000001</v>
      </c>
      <c r="I1053" s="250"/>
      <c r="J1053" s="246"/>
      <c r="K1053" s="246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153</v>
      </c>
      <c r="AU1053" s="255" t="s">
        <v>89</v>
      </c>
      <c r="AV1053" s="14" t="s">
        <v>89</v>
      </c>
      <c r="AW1053" s="14" t="s">
        <v>34</v>
      </c>
      <c r="AX1053" s="14" t="s">
        <v>80</v>
      </c>
      <c r="AY1053" s="255" t="s">
        <v>146</v>
      </c>
    </row>
    <row r="1054" s="14" customFormat="1">
      <c r="A1054" s="14"/>
      <c r="B1054" s="245"/>
      <c r="C1054" s="246"/>
      <c r="D1054" s="236" t="s">
        <v>153</v>
      </c>
      <c r="E1054" s="247" t="s">
        <v>1</v>
      </c>
      <c r="F1054" s="248" t="s">
        <v>186</v>
      </c>
      <c r="G1054" s="246"/>
      <c r="H1054" s="249">
        <v>3.8399999999999999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153</v>
      </c>
      <c r="AU1054" s="255" t="s">
        <v>89</v>
      </c>
      <c r="AV1054" s="14" t="s">
        <v>89</v>
      </c>
      <c r="AW1054" s="14" t="s">
        <v>34</v>
      </c>
      <c r="AX1054" s="14" t="s">
        <v>80</v>
      </c>
      <c r="AY1054" s="255" t="s">
        <v>146</v>
      </c>
    </row>
    <row r="1055" s="14" customFormat="1">
      <c r="A1055" s="14"/>
      <c r="B1055" s="245"/>
      <c r="C1055" s="246"/>
      <c r="D1055" s="236" t="s">
        <v>153</v>
      </c>
      <c r="E1055" s="247" t="s">
        <v>1</v>
      </c>
      <c r="F1055" s="248" t="s">
        <v>187</v>
      </c>
      <c r="G1055" s="246"/>
      <c r="H1055" s="249">
        <v>3.23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153</v>
      </c>
      <c r="AU1055" s="255" t="s">
        <v>89</v>
      </c>
      <c r="AV1055" s="14" t="s">
        <v>89</v>
      </c>
      <c r="AW1055" s="14" t="s">
        <v>34</v>
      </c>
      <c r="AX1055" s="14" t="s">
        <v>80</v>
      </c>
      <c r="AY1055" s="255" t="s">
        <v>146</v>
      </c>
    </row>
    <row r="1056" s="14" customFormat="1">
      <c r="A1056" s="14"/>
      <c r="B1056" s="245"/>
      <c r="C1056" s="246"/>
      <c r="D1056" s="236" t="s">
        <v>153</v>
      </c>
      <c r="E1056" s="247" t="s">
        <v>1</v>
      </c>
      <c r="F1056" s="248" t="s">
        <v>188</v>
      </c>
      <c r="G1056" s="246"/>
      <c r="H1056" s="249">
        <v>2.3700000000000001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153</v>
      </c>
      <c r="AU1056" s="255" t="s">
        <v>89</v>
      </c>
      <c r="AV1056" s="14" t="s">
        <v>89</v>
      </c>
      <c r="AW1056" s="14" t="s">
        <v>34</v>
      </c>
      <c r="AX1056" s="14" t="s">
        <v>80</v>
      </c>
      <c r="AY1056" s="255" t="s">
        <v>146</v>
      </c>
    </row>
    <row r="1057" s="14" customFormat="1">
      <c r="A1057" s="14"/>
      <c r="B1057" s="245"/>
      <c r="C1057" s="246"/>
      <c r="D1057" s="236" t="s">
        <v>153</v>
      </c>
      <c r="E1057" s="247" t="s">
        <v>1</v>
      </c>
      <c r="F1057" s="248" t="s">
        <v>189</v>
      </c>
      <c r="G1057" s="246"/>
      <c r="H1057" s="249">
        <v>2.9300000000000002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153</v>
      </c>
      <c r="AU1057" s="255" t="s">
        <v>89</v>
      </c>
      <c r="AV1057" s="14" t="s">
        <v>89</v>
      </c>
      <c r="AW1057" s="14" t="s">
        <v>34</v>
      </c>
      <c r="AX1057" s="14" t="s">
        <v>80</v>
      </c>
      <c r="AY1057" s="255" t="s">
        <v>146</v>
      </c>
    </row>
    <row r="1058" s="14" customFormat="1">
      <c r="A1058" s="14"/>
      <c r="B1058" s="245"/>
      <c r="C1058" s="246"/>
      <c r="D1058" s="236" t="s">
        <v>153</v>
      </c>
      <c r="E1058" s="247" t="s">
        <v>1</v>
      </c>
      <c r="F1058" s="248" t="s">
        <v>190</v>
      </c>
      <c r="G1058" s="246"/>
      <c r="H1058" s="249">
        <v>3.3100000000000001</v>
      </c>
      <c r="I1058" s="250"/>
      <c r="J1058" s="246"/>
      <c r="K1058" s="246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153</v>
      </c>
      <c r="AU1058" s="255" t="s">
        <v>89</v>
      </c>
      <c r="AV1058" s="14" t="s">
        <v>89</v>
      </c>
      <c r="AW1058" s="14" t="s">
        <v>34</v>
      </c>
      <c r="AX1058" s="14" t="s">
        <v>80</v>
      </c>
      <c r="AY1058" s="255" t="s">
        <v>146</v>
      </c>
    </row>
    <row r="1059" s="16" customFormat="1">
      <c r="A1059" s="16"/>
      <c r="B1059" s="267"/>
      <c r="C1059" s="268"/>
      <c r="D1059" s="236" t="s">
        <v>153</v>
      </c>
      <c r="E1059" s="269" t="s">
        <v>1</v>
      </c>
      <c r="F1059" s="270" t="s">
        <v>163</v>
      </c>
      <c r="G1059" s="268"/>
      <c r="H1059" s="271">
        <v>197.81</v>
      </c>
      <c r="I1059" s="272"/>
      <c r="J1059" s="268"/>
      <c r="K1059" s="268"/>
      <c r="L1059" s="273"/>
      <c r="M1059" s="274"/>
      <c r="N1059" s="275"/>
      <c r="O1059" s="275"/>
      <c r="P1059" s="275"/>
      <c r="Q1059" s="275"/>
      <c r="R1059" s="275"/>
      <c r="S1059" s="275"/>
      <c r="T1059" s="27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T1059" s="277" t="s">
        <v>153</v>
      </c>
      <c r="AU1059" s="277" t="s">
        <v>89</v>
      </c>
      <c r="AV1059" s="16" t="s">
        <v>92</v>
      </c>
      <c r="AW1059" s="16" t="s">
        <v>34</v>
      </c>
      <c r="AX1059" s="16" t="s">
        <v>80</v>
      </c>
      <c r="AY1059" s="277" t="s">
        <v>146</v>
      </c>
    </row>
    <row r="1060" s="13" customFormat="1">
      <c r="A1060" s="13"/>
      <c r="B1060" s="234"/>
      <c r="C1060" s="235"/>
      <c r="D1060" s="236" t="s">
        <v>153</v>
      </c>
      <c r="E1060" s="237" t="s">
        <v>1</v>
      </c>
      <c r="F1060" s="238" t="s">
        <v>197</v>
      </c>
      <c r="G1060" s="235"/>
      <c r="H1060" s="237" t="s">
        <v>1</v>
      </c>
      <c r="I1060" s="239"/>
      <c r="J1060" s="235"/>
      <c r="K1060" s="235"/>
      <c r="L1060" s="240"/>
      <c r="M1060" s="241"/>
      <c r="N1060" s="242"/>
      <c r="O1060" s="242"/>
      <c r="P1060" s="242"/>
      <c r="Q1060" s="242"/>
      <c r="R1060" s="242"/>
      <c r="S1060" s="242"/>
      <c r="T1060" s="24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4" t="s">
        <v>153</v>
      </c>
      <c r="AU1060" s="244" t="s">
        <v>89</v>
      </c>
      <c r="AV1060" s="13" t="s">
        <v>85</v>
      </c>
      <c r="AW1060" s="13" t="s">
        <v>34</v>
      </c>
      <c r="AX1060" s="13" t="s">
        <v>80</v>
      </c>
      <c r="AY1060" s="244" t="s">
        <v>146</v>
      </c>
    </row>
    <row r="1061" s="14" customFormat="1">
      <c r="A1061" s="14"/>
      <c r="B1061" s="245"/>
      <c r="C1061" s="246"/>
      <c r="D1061" s="236" t="s">
        <v>153</v>
      </c>
      <c r="E1061" s="247" t="s">
        <v>1</v>
      </c>
      <c r="F1061" s="248" t="s">
        <v>198</v>
      </c>
      <c r="G1061" s="246"/>
      <c r="H1061" s="249">
        <v>38.829999999999998</v>
      </c>
      <c r="I1061" s="250"/>
      <c r="J1061" s="246"/>
      <c r="K1061" s="246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153</v>
      </c>
      <c r="AU1061" s="255" t="s">
        <v>89</v>
      </c>
      <c r="AV1061" s="14" t="s">
        <v>89</v>
      </c>
      <c r="AW1061" s="14" t="s">
        <v>34</v>
      </c>
      <c r="AX1061" s="14" t="s">
        <v>80</v>
      </c>
      <c r="AY1061" s="255" t="s">
        <v>146</v>
      </c>
    </row>
    <row r="1062" s="16" customFormat="1">
      <c r="A1062" s="16"/>
      <c r="B1062" s="267"/>
      <c r="C1062" s="268"/>
      <c r="D1062" s="236" t="s">
        <v>153</v>
      </c>
      <c r="E1062" s="269" t="s">
        <v>1</v>
      </c>
      <c r="F1062" s="270" t="s">
        <v>163</v>
      </c>
      <c r="G1062" s="268"/>
      <c r="H1062" s="271">
        <v>38.829999999999998</v>
      </c>
      <c r="I1062" s="272"/>
      <c r="J1062" s="268"/>
      <c r="K1062" s="268"/>
      <c r="L1062" s="273"/>
      <c r="M1062" s="274"/>
      <c r="N1062" s="275"/>
      <c r="O1062" s="275"/>
      <c r="P1062" s="275"/>
      <c r="Q1062" s="275"/>
      <c r="R1062" s="275"/>
      <c r="S1062" s="275"/>
      <c r="T1062" s="27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T1062" s="277" t="s">
        <v>153</v>
      </c>
      <c r="AU1062" s="277" t="s">
        <v>89</v>
      </c>
      <c r="AV1062" s="16" t="s">
        <v>92</v>
      </c>
      <c r="AW1062" s="16" t="s">
        <v>34</v>
      </c>
      <c r="AX1062" s="16" t="s">
        <v>80</v>
      </c>
      <c r="AY1062" s="277" t="s">
        <v>146</v>
      </c>
    </row>
    <row r="1063" s="13" customFormat="1">
      <c r="A1063" s="13"/>
      <c r="B1063" s="234"/>
      <c r="C1063" s="235"/>
      <c r="D1063" s="236" t="s">
        <v>153</v>
      </c>
      <c r="E1063" s="237" t="s">
        <v>1</v>
      </c>
      <c r="F1063" s="238" t="s">
        <v>200</v>
      </c>
      <c r="G1063" s="235"/>
      <c r="H1063" s="237" t="s">
        <v>1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153</v>
      </c>
      <c r="AU1063" s="244" t="s">
        <v>89</v>
      </c>
      <c r="AV1063" s="13" t="s">
        <v>85</v>
      </c>
      <c r="AW1063" s="13" t="s">
        <v>34</v>
      </c>
      <c r="AX1063" s="13" t="s">
        <v>80</v>
      </c>
      <c r="AY1063" s="244" t="s">
        <v>146</v>
      </c>
    </row>
    <row r="1064" s="14" customFormat="1">
      <c r="A1064" s="14"/>
      <c r="B1064" s="245"/>
      <c r="C1064" s="246"/>
      <c r="D1064" s="236" t="s">
        <v>153</v>
      </c>
      <c r="E1064" s="247" t="s">
        <v>1</v>
      </c>
      <c r="F1064" s="248" t="s">
        <v>202</v>
      </c>
      <c r="G1064" s="246"/>
      <c r="H1064" s="249">
        <v>1.8500000000000001</v>
      </c>
      <c r="I1064" s="250"/>
      <c r="J1064" s="246"/>
      <c r="K1064" s="246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153</v>
      </c>
      <c r="AU1064" s="255" t="s">
        <v>89</v>
      </c>
      <c r="AV1064" s="14" t="s">
        <v>89</v>
      </c>
      <c r="AW1064" s="14" t="s">
        <v>34</v>
      </c>
      <c r="AX1064" s="14" t="s">
        <v>80</v>
      </c>
      <c r="AY1064" s="255" t="s">
        <v>146</v>
      </c>
    </row>
    <row r="1065" s="16" customFormat="1">
      <c r="A1065" s="16"/>
      <c r="B1065" s="267"/>
      <c r="C1065" s="268"/>
      <c r="D1065" s="236" t="s">
        <v>153</v>
      </c>
      <c r="E1065" s="269" t="s">
        <v>1</v>
      </c>
      <c r="F1065" s="270" t="s">
        <v>163</v>
      </c>
      <c r="G1065" s="268"/>
      <c r="H1065" s="271">
        <v>1.8500000000000001</v>
      </c>
      <c r="I1065" s="272"/>
      <c r="J1065" s="268"/>
      <c r="K1065" s="268"/>
      <c r="L1065" s="273"/>
      <c r="M1065" s="274"/>
      <c r="N1065" s="275"/>
      <c r="O1065" s="275"/>
      <c r="P1065" s="275"/>
      <c r="Q1065" s="275"/>
      <c r="R1065" s="275"/>
      <c r="S1065" s="275"/>
      <c r="T1065" s="27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77" t="s">
        <v>153</v>
      </c>
      <c r="AU1065" s="277" t="s">
        <v>89</v>
      </c>
      <c r="AV1065" s="16" t="s">
        <v>92</v>
      </c>
      <c r="AW1065" s="16" t="s">
        <v>34</v>
      </c>
      <c r="AX1065" s="16" t="s">
        <v>80</v>
      </c>
      <c r="AY1065" s="277" t="s">
        <v>146</v>
      </c>
    </row>
    <row r="1066" s="13" customFormat="1">
      <c r="A1066" s="13"/>
      <c r="B1066" s="234"/>
      <c r="C1066" s="235"/>
      <c r="D1066" s="236" t="s">
        <v>153</v>
      </c>
      <c r="E1066" s="237" t="s">
        <v>1</v>
      </c>
      <c r="F1066" s="238" t="s">
        <v>191</v>
      </c>
      <c r="G1066" s="235"/>
      <c r="H1066" s="237" t="s">
        <v>1</v>
      </c>
      <c r="I1066" s="239"/>
      <c r="J1066" s="235"/>
      <c r="K1066" s="235"/>
      <c r="L1066" s="240"/>
      <c r="M1066" s="241"/>
      <c r="N1066" s="242"/>
      <c r="O1066" s="242"/>
      <c r="P1066" s="242"/>
      <c r="Q1066" s="242"/>
      <c r="R1066" s="242"/>
      <c r="S1066" s="242"/>
      <c r="T1066" s="24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4" t="s">
        <v>153</v>
      </c>
      <c r="AU1066" s="244" t="s">
        <v>89</v>
      </c>
      <c r="AV1066" s="13" t="s">
        <v>85</v>
      </c>
      <c r="AW1066" s="13" t="s">
        <v>34</v>
      </c>
      <c r="AX1066" s="13" t="s">
        <v>80</v>
      </c>
      <c r="AY1066" s="244" t="s">
        <v>146</v>
      </c>
    </row>
    <row r="1067" s="14" customFormat="1">
      <c r="A1067" s="14"/>
      <c r="B1067" s="245"/>
      <c r="C1067" s="246"/>
      <c r="D1067" s="236" t="s">
        <v>153</v>
      </c>
      <c r="E1067" s="247" t="s">
        <v>1</v>
      </c>
      <c r="F1067" s="248" t="s">
        <v>192</v>
      </c>
      <c r="G1067" s="246"/>
      <c r="H1067" s="249">
        <v>12.6</v>
      </c>
      <c r="I1067" s="250"/>
      <c r="J1067" s="246"/>
      <c r="K1067" s="246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153</v>
      </c>
      <c r="AU1067" s="255" t="s">
        <v>89</v>
      </c>
      <c r="AV1067" s="14" t="s">
        <v>89</v>
      </c>
      <c r="AW1067" s="14" t="s">
        <v>34</v>
      </c>
      <c r="AX1067" s="14" t="s">
        <v>80</v>
      </c>
      <c r="AY1067" s="255" t="s">
        <v>146</v>
      </c>
    </row>
    <row r="1068" s="14" customFormat="1">
      <c r="A1068" s="14"/>
      <c r="B1068" s="245"/>
      <c r="C1068" s="246"/>
      <c r="D1068" s="236" t="s">
        <v>153</v>
      </c>
      <c r="E1068" s="247" t="s">
        <v>1</v>
      </c>
      <c r="F1068" s="248" t="s">
        <v>193</v>
      </c>
      <c r="G1068" s="246"/>
      <c r="H1068" s="249">
        <v>1.79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153</v>
      </c>
      <c r="AU1068" s="255" t="s">
        <v>89</v>
      </c>
      <c r="AV1068" s="14" t="s">
        <v>89</v>
      </c>
      <c r="AW1068" s="14" t="s">
        <v>34</v>
      </c>
      <c r="AX1068" s="14" t="s">
        <v>80</v>
      </c>
      <c r="AY1068" s="255" t="s">
        <v>146</v>
      </c>
    </row>
    <row r="1069" s="16" customFormat="1">
      <c r="A1069" s="16"/>
      <c r="B1069" s="267"/>
      <c r="C1069" s="268"/>
      <c r="D1069" s="236" t="s">
        <v>153</v>
      </c>
      <c r="E1069" s="269" t="s">
        <v>1</v>
      </c>
      <c r="F1069" s="270" t="s">
        <v>163</v>
      </c>
      <c r="G1069" s="268"/>
      <c r="H1069" s="271">
        <v>14.390000000000001</v>
      </c>
      <c r="I1069" s="272"/>
      <c r="J1069" s="268"/>
      <c r="K1069" s="268"/>
      <c r="L1069" s="273"/>
      <c r="M1069" s="274"/>
      <c r="N1069" s="275"/>
      <c r="O1069" s="275"/>
      <c r="P1069" s="275"/>
      <c r="Q1069" s="275"/>
      <c r="R1069" s="275"/>
      <c r="S1069" s="275"/>
      <c r="T1069" s="27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T1069" s="277" t="s">
        <v>153</v>
      </c>
      <c r="AU1069" s="277" t="s">
        <v>89</v>
      </c>
      <c r="AV1069" s="16" t="s">
        <v>92</v>
      </c>
      <c r="AW1069" s="16" t="s">
        <v>34</v>
      </c>
      <c r="AX1069" s="16" t="s">
        <v>80</v>
      </c>
      <c r="AY1069" s="277" t="s">
        <v>146</v>
      </c>
    </row>
    <row r="1070" s="15" customFormat="1">
      <c r="A1070" s="15"/>
      <c r="B1070" s="256"/>
      <c r="C1070" s="257"/>
      <c r="D1070" s="236" t="s">
        <v>153</v>
      </c>
      <c r="E1070" s="258" t="s">
        <v>1</v>
      </c>
      <c r="F1070" s="259" t="s">
        <v>158</v>
      </c>
      <c r="G1070" s="257"/>
      <c r="H1070" s="260">
        <v>252.87999999999997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153</v>
      </c>
      <c r="AU1070" s="266" t="s">
        <v>89</v>
      </c>
      <c r="AV1070" s="15" t="s">
        <v>95</v>
      </c>
      <c r="AW1070" s="15" t="s">
        <v>34</v>
      </c>
      <c r="AX1070" s="15" t="s">
        <v>85</v>
      </c>
      <c r="AY1070" s="266" t="s">
        <v>146</v>
      </c>
    </row>
    <row r="1071" s="14" customFormat="1">
      <c r="A1071" s="14"/>
      <c r="B1071" s="245"/>
      <c r="C1071" s="246"/>
      <c r="D1071" s="236" t="s">
        <v>153</v>
      </c>
      <c r="E1071" s="246"/>
      <c r="F1071" s="248" t="s">
        <v>646</v>
      </c>
      <c r="G1071" s="246"/>
      <c r="H1071" s="249">
        <v>265.524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153</v>
      </c>
      <c r="AU1071" s="255" t="s">
        <v>89</v>
      </c>
      <c r="AV1071" s="14" t="s">
        <v>89</v>
      </c>
      <c r="AW1071" s="14" t="s">
        <v>4</v>
      </c>
      <c r="AX1071" s="14" t="s">
        <v>85</v>
      </c>
      <c r="AY1071" s="255" t="s">
        <v>146</v>
      </c>
    </row>
    <row r="1072" s="2" customFormat="1" ht="37.8" customHeight="1">
      <c r="A1072" s="39"/>
      <c r="B1072" s="40"/>
      <c r="C1072" s="220" t="s">
        <v>647</v>
      </c>
      <c r="D1072" s="220" t="s">
        <v>148</v>
      </c>
      <c r="E1072" s="221" t="s">
        <v>648</v>
      </c>
      <c r="F1072" s="222" t="s">
        <v>649</v>
      </c>
      <c r="G1072" s="223" t="s">
        <v>151</v>
      </c>
      <c r="H1072" s="224">
        <v>252.88</v>
      </c>
      <c r="I1072" s="225"/>
      <c r="J1072" s="226">
        <f>ROUND(I1072*H1072,2)</f>
        <v>0</v>
      </c>
      <c r="K1072" s="227"/>
      <c r="L1072" s="45"/>
      <c r="M1072" s="228" t="s">
        <v>1</v>
      </c>
      <c r="N1072" s="229" t="s">
        <v>45</v>
      </c>
      <c r="O1072" s="92"/>
      <c r="P1072" s="230">
        <f>O1072*H1072</f>
        <v>0</v>
      </c>
      <c r="Q1072" s="230">
        <v>0</v>
      </c>
      <c r="R1072" s="230">
        <f>Q1072*H1072</f>
        <v>0</v>
      </c>
      <c r="S1072" s="230">
        <v>0</v>
      </c>
      <c r="T1072" s="231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2" t="s">
        <v>355</v>
      </c>
      <c r="AT1072" s="232" t="s">
        <v>148</v>
      </c>
      <c r="AU1072" s="232" t="s">
        <v>89</v>
      </c>
      <c r="AY1072" s="18" t="s">
        <v>146</v>
      </c>
      <c r="BE1072" s="233">
        <f>IF(N1072="základní",J1072,0)</f>
        <v>0</v>
      </c>
      <c r="BF1072" s="233">
        <f>IF(N1072="snížená",J1072,0)</f>
        <v>0</v>
      </c>
      <c r="BG1072" s="233">
        <f>IF(N1072="zákl. přenesená",J1072,0)</f>
        <v>0</v>
      </c>
      <c r="BH1072" s="233">
        <f>IF(N1072="sníž. přenesená",J1072,0)</f>
        <v>0</v>
      </c>
      <c r="BI1072" s="233">
        <f>IF(N1072="nulová",J1072,0)</f>
        <v>0</v>
      </c>
      <c r="BJ1072" s="18" t="s">
        <v>85</v>
      </c>
      <c r="BK1072" s="233">
        <f>ROUND(I1072*H1072,2)</f>
        <v>0</v>
      </c>
      <c r="BL1072" s="18" t="s">
        <v>355</v>
      </c>
      <c r="BM1072" s="232" t="s">
        <v>650</v>
      </c>
    </row>
    <row r="1073" s="13" customFormat="1">
      <c r="A1073" s="13"/>
      <c r="B1073" s="234"/>
      <c r="C1073" s="235"/>
      <c r="D1073" s="236" t="s">
        <v>153</v>
      </c>
      <c r="E1073" s="237" t="s">
        <v>1</v>
      </c>
      <c r="F1073" s="238" t="s">
        <v>154</v>
      </c>
      <c r="G1073" s="235"/>
      <c r="H1073" s="237" t="s">
        <v>1</v>
      </c>
      <c r="I1073" s="239"/>
      <c r="J1073" s="235"/>
      <c r="K1073" s="235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153</v>
      </c>
      <c r="AU1073" s="244" t="s">
        <v>89</v>
      </c>
      <c r="AV1073" s="13" t="s">
        <v>85</v>
      </c>
      <c r="AW1073" s="13" t="s">
        <v>34</v>
      </c>
      <c r="AX1073" s="13" t="s">
        <v>80</v>
      </c>
      <c r="AY1073" s="244" t="s">
        <v>146</v>
      </c>
    </row>
    <row r="1074" s="14" customFormat="1">
      <c r="A1074" s="14"/>
      <c r="B1074" s="245"/>
      <c r="C1074" s="246"/>
      <c r="D1074" s="236" t="s">
        <v>153</v>
      </c>
      <c r="E1074" s="247" t="s">
        <v>1</v>
      </c>
      <c r="F1074" s="248" t="s">
        <v>174</v>
      </c>
      <c r="G1074" s="246"/>
      <c r="H1074" s="249">
        <v>14.449999999999999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153</v>
      </c>
      <c r="AU1074" s="255" t="s">
        <v>89</v>
      </c>
      <c r="AV1074" s="14" t="s">
        <v>89</v>
      </c>
      <c r="AW1074" s="14" t="s">
        <v>34</v>
      </c>
      <c r="AX1074" s="14" t="s">
        <v>80</v>
      </c>
      <c r="AY1074" s="255" t="s">
        <v>146</v>
      </c>
    </row>
    <row r="1075" s="14" customFormat="1">
      <c r="A1075" s="14"/>
      <c r="B1075" s="245"/>
      <c r="C1075" s="246"/>
      <c r="D1075" s="236" t="s">
        <v>153</v>
      </c>
      <c r="E1075" s="247" t="s">
        <v>1</v>
      </c>
      <c r="F1075" s="248" t="s">
        <v>175</v>
      </c>
      <c r="G1075" s="246"/>
      <c r="H1075" s="249">
        <v>51.049999999999997</v>
      </c>
      <c r="I1075" s="250"/>
      <c r="J1075" s="246"/>
      <c r="K1075" s="246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153</v>
      </c>
      <c r="AU1075" s="255" t="s">
        <v>89</v>
      </c>
      <c r="AV1075" s="14" t="s">
        <v>89</v>
      </c>
      <c r="AW1075" s="14" t="s">
        <v>34</v>
      </c>
      <c r="AX1075" s="14" t="s">
        <v>80</v>
      </c>
      <c r="AY1075" s="255" t="s">
        <v>146</v>
      </c>
    </row>
    <row r="1076" s="14" customFormat="1">
      <c r="A1076" s="14"/>
      <c r="B1076" s="245"/>
      <c r="C1076" s="246"/>
      <c r="D1076" s="236" t="s">
        <v>153</v>
      </c>
      <c r="E1076" s="247" t="s">
        <v>1</v>
      </c>
      <c r="F1076" s="248" t="s">
        <v>176</v>
      </c>
      <c r="G1076" s="246"/>
      <c r="H1076" s="249">
        <v>1.97</v>
      </c>
      <c r="I1076" s="250"/>
      <c r="J1076" s="246"/>
      <c r="K1076" s="246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153</v>
      </c>
      <c r="AU1076" s="255" t="s">
        <v>89</v>
      </c>
      <c r="AV1076" s="14" t="s">
        <v>89</v>
      </c>
      <c r="AW1076" s="14" t="s">
        <v>34</v>
      </c>
      <c r="AX1076" s="14" t="s">
        <v>80</v>
      </c>
      <c r="AY1076" s="255" t="s">
        <v>146</v>
      </c>
    </row>
    <row r="1077" s="14" customFormat="1">
      <c r="A1077" s="14"/>
      <c r="B1077" s="245"/>
      <c r="C1077" s="246"/>
      <c r="D1077" s="236" t="s">
        <v>153</v>
      </c>
      <c r="E1077" s="247" t="s">
        <v>1</v>
      </c>
      <c r="F1077" s="248" t="s">
        <v>178</v>
      </c>
      <c r="G1077" s="246"/>
      <c r="H1077" s="249">
        <v>23.800000000000001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153</v>
      </c>
      <c r="AU1077" s="255" t="s">
        <v>89</v>
      </c>
      <c r="AV1077" s="14" t="s">
        <v>89</v>
      </c>
      <c r="AW1077" s="14" t="s">
        <v>34</v>
      </c>
      <c r="AX1077" s="14" t="s">
        <v>80</v>
      </c>
      <c r="AY1077" s="255" t="s">
        <v>146</v>
      </c>
    </row>
    <row r="1078" s="14" customFormat="1">
      <c r="A1078" s="14"/>
      <c r="B1078" s="245"/>
      <c r="C1078" s="246"/>
      <c r="D1078" s="236" t="s">
        <v>153</v>
      </c>
      <c r="E1078" s="247" t="s">
        <v>1</v>
      </c>
      <c r="F1078" s="248" t="s">
        <v>179</v>
      </c>
      <c r="G1078" s="246"/>
      <c r="H1078" s="249">
        <v>8.3499999999999996</v>
      </c>
      <c r="I1078" s="250"/>
      <c r="J1078" s="246"/>
      <c r="K1078" s="246"/>
      <c r="L1078" s="251"/>
      <c r="M1078" s="252"/>
      <c r="N1078" s="253"/>
      <c r="O1078" s="253"/>
      <c r="P1078" s="253"/>
      <c r="Q1078" s="253"/>
      <c r="R1078" s="253"/>
      <c r="S1078" s="253"/>
      <c r="T1078" s="25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5" t="s">
        <v>153</v>
      </c>
      <c r="AU1078" s="255" t="s">
        <v>89</v>
      </c>
      <c r="AV1078" s="14" t="s">
        <v>89</v>
      </c>
      <c r="AW1078" s="14" t="s">
        <v>34</v>
      </c>
      <c r="AX1078" s="14" t="s">
        <v>80</v>
      </c>
      <c r="AY1078" s="255" t="s">
        <v>146</v>
      </c>
    </row>
    <row r="1079" s="14" customFormat="1">
      <c r="A1079" s="14"/>
      <c r="B1079" s="245"/>
      <c r="C1079" s="246"/>
      <c r="D1079" s="236" t="s">
        <v>153</v>
      </c>
      <c r="E1079" s="247" t="s">
        <v>1</v>
      </c>
      <c r="F1079" s="248" t="s">
        <v>180</v>
      </c>
      <c r="G1079" s="246"/>
      <c r="H1079" s="249">
        <v>61.57</v>
      </c>
      <c r="I1079" s="250"/>
      <c r="J1079" s="246"/>
      <c r="K1079" s="246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153</v>
      </c>
      <c r="AU1079" s="255" t="s">
        <v>89</v>
      </c>
      <c r="AV1079" s="14" t="s">
        <v>89</v>
      </c>
      <c r="AW1079" s="14" t="s">
        <v>34</v>
      </c>
      <c r="AX1079" s="14" t="s">
        <v>80</v>
      </c>
      <c r="AY1079" s="255" t="s">
        <v>146</v>
      </c>
    </row>
    <row r="1080" s="14" customFormat="1">
      <c r="A1080" s="14"/>
      <c r="B1080" s="245"/>
      <c r="C1080" s="246"/>
      <c r="D1080" s="236" t="s">
        <v>153</v>
      </c>
      <c r="E1080" s="247" t="s">
        <v>1</v>
      </c>
      <c r="F1080" s="248" t="s">
        <v>181</v>
      </c>
      <c r="G1080" s="246"/>
      <c r="H1080" s="249">
        <v>4.9500000000000002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153</v>
      </c>
      <c r="AU1080" s="255" t="s">
        <v>89</v>
      </c>
      <c r="AV1080" s="14" t="s">
        <v>89</v>
      </c>
      <c r="AW1080" s="14" t="s">
        <v>34</v>
      </c>
      <c r="AX1080" s="14" t="s">
        <v>80</v>
      </c>
      <c r="AY1080" s="255" t="s">
        <v>146</v>
      </c>
    </row>
    <row r="1081" s="14" customFormat="1">
      <c r="A1081" s="14"/>
      <c r="B1081" s="245"/>
      <c r="C1081" s="246"/>
      <c r="D1081" s="236" t="s">
        <v>153</v>
      </c>
      <c r="E1081" s="247" t="s">
        <v>1</v>
      </c>
      <c r="F1081" s="248" t="s">
        <v>182</v>
      </c>
      <c r="G1081" s="246"/>
      <c r="H1081" s="249">
        <v>4.0300000000000002</v>
      </c>
      <c r="I1081" s="250"/>
      <c r="J1081" s="246"/>
      <c r="K1081" s="246"/>
      <c r="L1081" s="251"/>
      <c r="M1081" s="252"/>
      <c r="N1081" s="253"/>
      <c r="O1081" s="253"/>
      <c r="P1081" s="253"/>
      <c r="Q1081" s="253"/>
      <c r="R1081" s="253"/>
      <c r="S1081" s="253"/>
      <c r="T1081" s="25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5" t="s">
        <v>153</v>
      </c>
      <c r="AU1081" s="255" t="s">
        <v>89</v>
      </c>
      <c r="AV1081" s="14" t="s">
        <v>89</v>
      </c>
      <c r="AW1081" s="14" t="s">
        <v>34</v>
      </c>
      <c r="AX1081" s="14" t="s">
        <v>80</v>
      </c>
      <c r="AY1081" s="255" t="s">
        <v>146</v>
      </c>
    </row>
    <row r="1082" s="14" customFormat="1">
      <c r="A1082" s="14"/>
      <c r="B1082" s="245"/>
      <c r="C1082" s="246"/>
      <c r="D1082" s="236" t="s">
        <v>153</v>
      </c>
      <c r="E1082" s="247" t="s">
        <v>1</v>
      </c>
      <c r="F1082" s="248" t="s">
        <v>183</v>
      </c>
      <c r="G1082" s="246"/>
      <c r="H1082" s="249">
        <v>6</v>
      </c>
      <c r="I1082" s="250"/>
      <c r="J1082" s="246"/>
      <c r="K1082" s="246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153</v>
      </c>
      <c r="AU1082" s="255" t="s">
        <v>89</v>
      </c>
      <c r="AV1082" s="14" t="s">
        <v>89</v>
      </c>
      <c r="AW1082" s="14" t="s">
        <v>34</v>
      </c>
      <c r="AX1082" s="14" t="s">
        <v>80</v>
      </c>
      <c r="AY1082" s="255" t="s">
        <v>146</v>
      </c>
    </row>
    <row r="1083" s="14" customFormat="1">
      <c r="A1083" s="14"/>
      <c r="B1083" s="245"/>
      <c r="C1083" s="246"/>
      <c r="D1083" s="236" t="s">
        <v>153</v>
      </c>
      <c r="E1083" s="247" t="s">
        <v>1</v>
      </c>
      <c r="F1083" s="248" t="s">
        <v>184</v>
      </c>
      <c r="G1083" s="246"/>
      <c r="H1083" s="249">
        <v>2.3799999999999999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153</v>
      </c>
      <c r="AU1083" s="255" t="s">
        <v>89</v>
      </c>
      <c r="AV1083" s="14" t="s">
        <v>89</v>
      </c>
      <c r="AW1083" s="14" t="s">
        <v>34</v>
      </c>
      <c r="AX1083" s="14" t="s">
        <v>80</v>
      </c>
      <c r="AY1083" s="255" t="s">
        <v>146</v>
      </c>
    </row>
    <row r="1084" s="14" customFormat="1">
      <c r="A1084" s="14"/>
      <c r="B1084" s="245"/>
      <c r="C1084" s="246"/>
      <c r="D1084" s="236" t="s">
        <v>153</v>
      </c>
      <c r="E1084" s="247" t="s">
        <v>1</v>
      </c>
      <c r="F1084" s="248" t="s">
        <v>185</v>
      </c>
      <c r="G1084" s="246"/>
      <c r="H1084" s="249">
        <v>3.5800000000000001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153</v>
      </c>
      <c r="AU1084" s="255" t="s">
        <v>89</v>
      </c>
      <c r="AV1084" s="14" t="s">
        <v>89</v>
      </c>
      <c r="AW1084" s="14" t="s">
        <v>34</v>
      </c>
      <c r="AX1084" s="14" t="s">
        <v>80</v>
      </c>
      <c r="AY1084" s="255" t="s">
        <v>146</v>
      </c>
    </row>
    <row r="1085" s="14" customFormat="1">
      <c r="A1085" s="14"/>
      <c r="B1085" s="245"/>
      <c r="C1085" s="246"/>
      <c r="D1085" s="236" t="s">
        <v>153</v>
      </c>
      <c r="E1085" s="247" t="s">
        <v>1</v>
      </c>
      <c r="F1085" s="248" t="s">
        <v>186</v>
      </c>
      <c r="G1085" s="246"/>
      <c r="H1085" s="249">
        <v>3.8399999999999999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153</v>
      </c>
      <c r="AU1085" s="255" t="s">
        <v>89</v>
      </c>
      <c r="AV1085" s="14" t="s">
        <v>89</v>
      </c>
      <c r="AW1085" s="14" t="s">
        <v>34</v>
      </c>
      <c r="AX1085" s="14" t="s">
        <v>80</v>
      </c>
      <c r="AY1085" s="255" t="s">
        <v>146</v>
      </c>
    </row>
    <row r="1086" s="14" customFormat="1">
      <c r="A1086" s="14"/>
      <c r="B1086" s="245"/>
      <c r="C1086" s="246"/>
      <c r="D1086" s="236" t="s">
        <v>153</v>
      </c>
      <c r="E1086" s="247" t="s">
        <v>1</v>
      </c>
      <c r="F1086" s="248" t="s">
        <v>187</v>
      </c>
      <c r="G1086" s="246"/>
      <c r="H1086" s="249">
        <v>3.23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153</v>
      </c>
      <c r="AU1086" s="255" t="s">
        <v>89</v>
      </c>
      <c r="AV1086" s="14" t="s">
        <v>89</v>
      </c>
      <c r="AW1086" s="14" t="s">
        <v>34</v>
      </c>
      <c r="AX1086" s="14" t="s">
        <v>80</v>
      </c>
      <c r="AY1086" s="255" t="s">
        <v>146</v>
      </c>
    </row>
    <row r="1087" s="14" customFormat="1">
      <c r="A1087" s="14"/>
      <c r="B1087" s="245"/>
      <c r="C1087" s="246"/>
      <c r="D1087" s="236" t="s">
        <v>153</v>
      </c>
      <c r="E1087" s="247" t="s">
        <v>1</v>
      </c>
      <c r="F1087" s="248" t="s">
        <v>188</v>
      </c>
      <c r="G1087" s="246"/>
      <c r="H1087" s="249">
        <v>2.3700000000000001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153</v>
      </c>
      <c r="AU1087" s="255" t="s">
        <v>89</v>
      </c>
      <c r="AV1087" s="14" t="s">
        <v>89</v>
      </c>
      <c r="AW1087" s="14" t="s">
        <v>34</v>
      </c>
      <c r="AX1087" s="14" t="s">
        <v>80</v>
      </c>
      <c r="AY1087" s="255" t="s">
        <v>146</v>
      </c>
    </row>
    <row r="1088" s="14" customFormat="1">
      <c r="A1088" s="14"/>
      <c r="B1088" s="245"/>
      <c r="C1088" s="246"/>
      <c r="D1088" s="236" t="s">
        <v>153</v>
      </c>
      <c r="E1088" s="247" t="s">
        <v>1</v>
      </c>
      <c r="F1088" s="248" t="s">
        <v>189</v>
      </c>
      <c r="G1088" s="246"/>
      <c r="H1088" s="249">
        <v>2.9300000000000002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153</v>
      </c>
      <c r="AU1088" s="255" t="s">
        <v>89</v>
      </c>
      <c r="AV1088" s="14" t="s">
        <v>89</v>
      </c>
      <c r="AW1088" s="14" t="s">
        <v>34</v>
      </c>
      <c r="AX1088" s="14" t="s">
        <v>80</v>
      </c>
      <c r="AY1088" s="255" t="s">
        <v>146</v>
      </c>
    </row>
    <row r="1089" s="14" customFormat="1">
      <c r="A1089" s="14"/>
      <c r="B1089" s="245"/>
      <c r="C1089" s="246"/>
      <c r="D1089" s="236" t="s">
        <v>153</v>
      </c>
      <c r="E1089" s="247" t="s">
        <v>1</v>
      </c>
      <c r="F1089" s="248" t="s">
        <v>190</v>
      </c>
      <c r="G1089" s="246"/>
      <c r="H1089" s="249">
        <v>3.3100000000000001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153</v>
      </c>
      <c r="AU1089" s="255" t="s">
        <v>89</v>
      </c>
      <c r="AV1089" s="14" t="s">
        <v>89</v>
      </c>
      <c r="AW1089" s="14" t="s">
        <v>34</v>
      </c>
      <c r="AX1089" s="14" t="s">
        <v>80</v>
      </c>
      <c r="AY1089" s="255" t="s">
        <v>146</v>
      </c>
    </row>
    <row r="1090" s="16" customFormat="1">
      <c r="A1090" s="16"/>
      <c r="B1090" s="267"/>
      <c r="C1090" s="268"/>
      <c r="D1090" s="236" t="s">
        <v>153</v>
      </c>
      <c r="E1090" s="269" t="s">
        <v>1</v>
      </c>
      <c r="F1090" s="270" t="s">
        <v>163</v>
      </c>
      <c r="G1090" s="268"/>
      <c r="H1090" s="271">
        <v>197.81</v>
      </c>
      <c r="I1090" s="272"/>
      <c r="J1090" s="268"/>
      <c r="K1090" s="268"/>
      <c r="L1090" s="273"/>
      <c r="M1090" s="274"/>
      <c r="N1090" s="275"/>
      <c r="O1090" s="275"/>
      <c r="P1090" s="275"/>
      <c r="Q1090" s="275"/>
      <c r="R1090" s="275"/>
      <c r="S1090" s="275"/>
      <c r="T1090" s="27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77" t="s">
        <v>153</v>
      </c>
      <c r="AU1090" s="277" t="s">
        <v>89</v>
      </c>
      <c r="AV1090" s="16" t="s">
        <v>92</v>
      </c>
      <c r="AW1090" s="16" t="s">
        <v>34</v>
      </c>
      <c r="AX1090" s="16" t="s">
        <v>80</v>
      </c>
      <c r="AY1090" s="277" t="s">
        <v>146</v>
      </c>
    </row>
    <row r="1091" s="13" customFormat="1">
      <c r="A1091" s="13"/>
      <c r="B1091" s="234"/>
      <c r="C1091" s="235"/>
      <c r="D1091" s="236" t="s">
        <v>153</v>
      </c>
      <c r="E1091" s="237" t="s">
        <v>1</v>
      </c>
      <c r="F1091" s="238" t="s">
        <v>197</v>
      </c>
      <c r="G1091" s="235"/>
      <c r="H1091" s="237" t="s">
        <v>1</v>
      </c>
      <c r="I1091" s="239"/>
      <c r="J1091" s="235"/>
      <c r="K1091" s="235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153</v>
      </c>
      <c r="AU1091" s="244" t="s">
        <v>89</v>
      </c>
      <c r="AV1091" s="13" t="s">
        <v>85</v>
      </c>
      <c r="AW1091" s="13" t="s">
        <v>34</v>
      </c>
      <c r="AX1091" s="13" t="s">
        <v>80</v>
      </c>
      <c r="AY1091" s="244" t="s">
        <v>146</v>
      </c>
    </row>
    <row r="1092" s="14" customFormat="1">
      <c r="A1092" s="14"/>
      <c r="B1092" s="245"/>
      <c r="C1092" s="246"/>
      <c r="D1092" s="236" t="s">
        <v>153</v>
      </c>
      <c r="E1092" s="247" t="s">
        <v>1</v>
      </c>
      <c r="F1092" s="248" t="s">
        <v>198</v>
      </c>
      <c r="G1092" s="246"/>
      <c r="H1092" s="249">
        <v>38.829999999999998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153</v>
      </c>
      <c r="AU1092" s="255" t="s">
        <v>89</v>
      </c>
      <c r="AV1092" s="14" t="s">
        <v>89</v>
      </c>
      <c r="AW1092" s="14" t="s">
        <v>34</v>
      </c>
      <c r="AX1092" s="14" t="s">
        <v>80</v>
      </c>
      <c r="AY1092" s="255" t="s">
        <v>146</v>
      </c>
    </row>
    <row r="1093" s="16" customFormat="1">
      <c r="A1093" s="16"/>
      <c r="B1093" s="267"/>
      <c r="C1093" s="268"/>
      <c r="D1093" s="236" t="s">
        <v>153</v>
      </c>
      <c r="E1093" s="269" t="s">
        <v>1</v>
      </c>
      <c r="F1093" s="270" t="s">
        <v>163</v>
      </c>
      <c r="G1093" s="268"/>
      <c r="H1093" s="271">
        <v>38.829999999999998</v>
      </c>
      <c r="I1093" s="272"/>
      <c r="J1093" s="268"/>
      <c r="K1093" s="268"/>
      <c r="L1093" s="273"/>
      <c r="M1093" s="274"/>
      <c r="N1093" s="275"/>
      <c r="O1093" s="275"/>
      <c r="P1093" s="275"/>
      <c r="Q1093" s="275"/>
      <c r="R1093" s="275"/>
      <c r="S1093" s="275"/>
      <c r="T1093" s="27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T1093" s="277" t="s">
        <v>153</v>
      </c>
      <c r="AU1093" s="277" t="s">
        <v>89</v>
      </c>
      <c r="AV1093" s="16" t="s">
        <v>92</v>
      </c>
      <c r="AW1093" s="16" t="s">
        <v>34</v>
      </c>
      <c r="AX1093" s="16" t="s">
        <v>80</v>
      </c>
      <c r="AY1093" s="277" t="s">
        <v>146</v>
      </c>
    </row>
    <row r="1094" s="13" customFormat="1">
      <c r="A1094" s="13"/>
      <c r="B1094" s="234"/>
      <c r="C1094" s="235"/>
      <c r="D1094" s="236" t="s">
        <v>153</v>
      </c>
      <c r="E1094" s="237" t="s">
        <v>1</v>
      </c>
      <c r="F1094" s="238" t="s">
        <v>200</v>
      </c>
      <c r="G1094" s="235"/>
      <c r="H1094" s="237" t="s">
        <v>1</v>
      </c>
      <c r="I1094" s="239"/>
      <c r="J1094" s="235"/>
      <c r="K1094" s="235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153</v>
      </c>
      <c r="AU1094" s="244" t="s">
        <v>89</v>
      </c>
      <c r="AV1094" s="13" t="s">
        <v>85</v>
      </c>
      <c r="AW1094" s="13" t="s">
        <v>34</v>
      </c>
      <c r="AX1094" s="13" t="s">
        <v>80</v>
      </c>
      <c r="AY1094" s="244" t="s">
        <v>146</v>
      </c>
    </row>
    <row r="1095" s="14" customFormat="1">
      <c r="A1095" s="14"/>
      <c r="B1095" s="245"/>
      <c r="C1095" s="246"/>
      <c r="D1095" s="236" t="s">
        <v>153</v>
      </c>
      <c r="E1095" s="247" t="s">
        <v>1</v>
      </c>
      <c r="F1095" s="248" t="s">
        <v>202</v>
      </c>
      <c r="G1095" s="246"/>
      <c r="H1095" s="249">
        <v>1.8500000000000001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153</v>
      </c>
      <c r="AU1095" s="255" t="s">
        <v>89</v>
      </c>
      <c r="AV1095" s="14" t="s">
        <v>89</v>
      </c>
      <c r="AW1095" s="14" t="s">
        <v>34</v>
      </c>
      <c r="AX1095" s="14" t="s">
        <v>80</v>
      </c>
      <c r="AY1095" s="255" t="s">
        <v>146</v>
      </c>
    </row>
    <row r="1096" s="16" customFormat="1">
      <c r="A1096" s="16"/>
      <c r="B1096" s="267"/>
      <c r="C1096" s="268"/>
      <c r="D1096" s="236" t="s">
        <v>153</v>
      </c>
      <c r="E1096" s="269" t="s">
        <v>1</v>
      </c>
      <c r="F1096" s="270" t="s">
        <v>163</v>
      </c>
      <c r="G1096" s="268"/>
      <c r="H1096" s="271">
        <v>1.8500000000000001</v>
      </c>
      <c r="I1096" s="272"/>
      <c r="J1096" s="268"/>
      <c r="K1096" s="268"/>
      <c r="L1096" s="273"/>
      <c r="M1096" s="274"/>
      <c r="N1096" s="275"/>
      <c r="O1096" s="275"/>
      <c r="P1096" s="275"/>
      <c r="Q1096" s="275"/>
      <c r="R1096" s="275"/>
      <c r="S1096" s="275"/>
      <c r="T1096" s="27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T1096" s="277" t="s">
        <v>153</v>
      </c>
      <c r="AU1096" s="277" t="s">
        <v>89</v>
      </c>
      <c r="AV1096" s="16" t="s">
        <v>92</v>
      </c>
      <c r="AW1096" s="16" t="s">
        <v>34</v>
      </c>
      <c r="AX1096" s="16" t="s">
        <v>80</v>
      </c>
      <c r="AY1096" s="277" t="s">
        <v>146</v>
      </c>
    </row>
    <row r="1097" s="13" customFormat="1">
      <c r="A1097" s="13"/>
      <c r="B1097" s="234"/>
      <c r="C1097" s="235"/>
      <c r="D1097" s="236" t="s">
        <v>153</v>
      </c>
      <c r="E1097" s="237" t="s">
        <v>1</v>
      </c>
      <c r="F1097" s="238" t="s">
        <v>191</v>
      </c>
      <c r="G1097" s="235"/>
      <c r="H1097" s="237" t="s">
        <v>1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153</v>
      </c>
      <c r="AU1097" s="244" t="s">
        <v>89</v>
      </c>
      <c r="AV1097" s="13" t="s">
        <v>85</v>
      </c>
      <c r="AW1097" s="13" t="s">
        <v>34</v>
      </c>
      <c r="AX1097" s="13" t="s">
        <v>80</v>
      </c>
      <c r="AY1097" s="244" t="s">
        <v>146</v>
      </c>
    </row>
    <row r="1098" s="14" customFormat="1">
      <c r="A1098" s="14"/>
      <c r="B1098" s="245"/>
      <c r="C1098" s="246"/>
      <c r="D1098" s="236" t="s">
        <v>153</v>
      </c>
      <c r="E1098" s="247" t="s">
        <v>1</v>
      </c>
      <c r="F1098" s="248" t="s">
        <v>192</v>
      </c>
      <c r="G1098" s="246"/>
      <c r="H1098" s="249">
        <v>12.6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153</v>
      </c>
      <c r="AU1098" s="255" t="s">
        <v>89</v>
      </c>
      <c r="AV1098" s="14" t="s">
        <v>89</v>
      </c>
      <c r="AW1098" s="14" t="s">
        <v>34</v>
      </c>
      <c r="AX1098" s="14" t="s">
        <v>80</v>
      </c>
      <c r="AY1098" s="255" t="s">
        <v>146</v>
      </c>
    </row>
    <row r="1099" s="14" customFormat="1">
      <c r="A1099" s="14"/>
      <c r="B1099" s="245"/>
      <c r="C1099" s="246"/>
      <c r="D1099" s="236" t="s">
        <v>153</v>
      </c>
      <c r="E1099" s="247" t="s">
        <v>1</v>
      </c>
      <c r="F1099" s="248" t="s">
        <v>193</v>
      </c>
      <c r="G1099" s="246"/>
      <c r="H1099" s="249">
        <v>1.79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153</v>
      </c>
      <c r="AU1099" s="255" t="s">
        <v>89</v>
      </c>
      <c r="AV1099" s="14" t="s">
        <v>89</v>
      </c>
      <c r="AW1099" s="14" t="s">
        <v>34</v>
      </c>
      <c r="AX1099" s="14" t="s">
        <v>80</v>
      </c>
      <c r="AY1099" s="255" t="s">
        <v>146</v>
      </c>
    </row>
    <row r="1100" s="16" customFormat="1">
      <c r="A1100" s="16"/>
      <c r="B1100" s="267"/>
      <c r="C1100" s="268"/>
      <c r="D1100" s="236" t="s">
        <v>153</v>
      </c>
      <c r="E1100" s="269" t="s">
        <v>1</v>
      </c>
      <c r="F1100" s="270" t="s">
        <v>163</v>
      </c>
      <c r="G1100" s="268"/>
      <c r="H1100" s="271">
        <v>14.390000000000001</v>
      </c>
      <c r="I1100" s="272"/>
      <c r="J1100" s="268"/>
      <c r="K1100" s="268"/>
      <c r="L1100" s="273"/>
      <c r="M1100" s="274"/>
      <c r="N1100" s="275"/>
      <c r="O1100" s="275"/>
      <c r="P1100" s="275"/>
      <c r="Q1100" s="275"/>
      <c r="R1100" s="275"/>
      <c r="S1100" s="275"/>
      <c r="T1100" s="27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T1100" s="277" t="s">
        <v>153</v>
      </c>
      <c r="AU1100" s="277" t="s">
        <v>89</v>
      </c>
      <c r="AV1100" s="16" t="s">
        <v>92</v>
      </c>
      <c r="AW1100" s="16" t="s">
        <v>34</v>
      </c>
      <c r="AX1100" s="16" t="s">
        <v>80</v>
      </c>
      <c r="AY1100" s="277" t="s">
        <v>146</v>
      </c>
    </row>
    <row r="1101" s="15" customFormat="1">
      <c r="A1101" s="15"/>
      <c r="B1101" s="256"/>
      <c r="C1101" s="257"/>
      <c r="D1101" s="236" t="s">
        <v>153</v>
      </c>
      <c r="E1101" s="258" t="s">
        <v>1</v>
      </c>
      <c r="F1101" s="259" t="s">
        <v>158</v>
      </c>
      <c r="G1101" s="257"/>
      <c r="H1101" s="260">
        <v>252.87999999999997</v>
      </c>
      <c r="I1101" s="261"/>
      <c r="J1101" s="257"/>
      <c r="K1101" s="257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6" t="s">
        <v>153</v>
      </c>
      <c r="AU1101" s="266" t="s">
        <v>89</v>
      </c>
      <c r="AV1101" s="15" t="s">
        <v>95</v>
      </c>
      <c r="AW1101" s="15" t="s">
        <v>34</v>
      </c>
      <c r="AX1101" s="15" t="s">
        <v>85</v>
      </c>
      <c r="AY1101" s="266" t="s">
        <v>146</v>
      </c>
    </row>
    <row r="1102" s="2" customFormat="1" ht="24.15" customHeight="1">
      <c r="A1102" s="39"/>
      <c r="B1102" s="40"/>
      <c r="C1102" s="220" t="s">
        <v>651</v>
      </c>
      <c r="D1102" s="220" t="s">
        <v>148</v>
      </c>
      <c r="E1102" s="221" t="s">
        <v>652</v>
      </c>
      <c r="F1102" s="222" t="s">
        <v>653</v>
      </c>
      <c r="G1102" s="223" t="s">
        <v>151</v>
      </c>
      <c r="H1102" s="224">
        <v>252.88</v>
      </c>
      <c r="I1102" s="225"/>
      <c r="J1102" s="226">
        <f>ROUND(I1102*H1102,2)</f>
        <v>0</v>
      </c>
      <c r="K1102" s="227"/>
      <c r="L1102" s="45"/>
      <c r="M1102" s="228" t="s">
        <v>1</v>
      </c>
      <c r="N1102" s="229" t="s">
        <v>45</v>
      </c>
      <c r="O1102" s="92"/>
      <c r="P1102" s="230">
        <f>O1102*H1102</f>
        <v>0</v>
      </c>
      <c r="Q1102" s="230">
        <v>0.0015</v>
      </c>
      <c r="R1102" s="230">
        <f>Q1102*H1102</f>
        <v>0.37931999999999999</v>
      </c>
      <c r="S1102" s="230">
        <v>0</v>
      </c>
      <c r="T1102" s="231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2" t="s">
        <v>355</v>
      </c>
      <c r="AT1102" s="232" t="s">
        <v>148</v>
      </c>
      <c r="AU1102" s="232" t="s">
        <v>89</v>
      </c>
      <c r="AY1102" s="18" t="s">
        <v>146</v>
      </c>
      <c r="BE1102" s="233">
        <f>IF(N1102="základní",J1102,0)</f>
        <v>0</v>
      </c>
      <c r="BF1102" s="233">
        <f>IF(N1102="snížená",J1102,0)</f>
        <v>0</v>
      </c>
      <c r="BG1102" s="233">
        <f>IF(N1102="zákl. přenesená",J1102,0)</f>
        <v>0</v>
      </c>
      <c r="BH1102" s="233">
        <f>IF(N1102="sníž. přenesená",J1102,0)</f>
        <v>0</v>
      </c>
      <c r="BI1102" s="233">
        <f>IF(N1102="nulová",J1102,0)</f>
        <v>0</v>
      </c>
      <c r="BJ1102" s="18" t="s">
        <v>85</v>
      </c>
      <c r="BK1102" s="233">
        <f>ROUND(I1102*H1102,2)</f>
        <v>0</v>
      </c>
      <c r="BL1102" s="18" t="s">
        <v>355</v>
      </c>
      <c r="BM1102" s="232" t="s">
        <v>654</v>
      </c>
    </row>
    <row r="1103" s="13" customFormat="1">
      <c r="A1103" s="13"/>
      <c r="B1103" s="234"/>
      <c r="C1103" s="235"/>
      <c r="D1103" s="236" t="s">
        <v>153</v>
      </c>
      <c r="E1103" s="237" t="s">
        <v>1</v>
      </c>
      <c r="F1103" s="238" t="s">
        <v>154</v>
      </c>
      <c r="G1103" s="235"/>
      <c r="H1103" s="237" t="s">
        <v>1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153</v>
      </c>
      <c r="AU1103" s="244" t="s">
        <v>89</v>
      </c>
      <c r="AV1103" s="13" t="s">
        <v>85</v>
      </c>
      <c r="AW1103" s="13" t="s">
        <v>34</v>
      </c>
      <c r="AX1103" s="13" t="s">
        <v>80</v>
      </c>
      <c r="AY1103" s="244" t="s">
        <v>146</v>
      </c>
    </row>
    <row r="1104" s="14" customFormat="1">
      <c r="A1104" s="14"/>
      <c r="B1104" s="245"/>
      <c r="C1104" s="246"/>
      <c r="D1104" s="236" t="s">
        <v>153</v>
      </c>
      <c r="E1104" s="247" t="s">
        <v>1</v>
      </c>
      <c r="F1104" s="248" t="s">
        <v>174</v>
      </c>
      <c r="G1104" s="246"/>
      <c r="H1104" s="249">
        <v>14.449999999999999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153</v>
      </c>
      <c r="AU1104" s="255" t="s">
        <v>89</v>
      </c>
      <c r="AV1104" s="14" t="s">
        <v>89</v>
      </c>
      <c r="AW1104" s="14" t="s">
        <v>34</v>
      </c>
      <c r="AX1104" s="14" t="s">
        <v>80</v>
      </c>
      <c r="AY1104" s="255" t="s">
        <v>146</v>
      </c>
    </row>
    <row r="1105" s="14" customFormat="1">
      <c r="A1105" s="14"/>
      <c r="B1105" s="245"/>
      <c r="C1105" s="246"/>
      <c r="D1105" s="236" t="s">
        <v>153</v>
      </c>
      <c r="E1105" s="247" t="s">
        <v>1</v>
      </c>
      <c r="F1105" s="248" t="s">
        <v>175</v>
      </c>
      <c r="G1105" s="246"/>
      <c r="H1105" s="249">
        <v>51.049999999999997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153</v>
      </c>
      <c r="AU1105" s="255" t="s">
        <v>89</v>
      </c>
      <c r="AV1105" s="14" t="s">
        <v>89</v>
      </c>
      <c r="AW1105" s="14" t="s">
        <v>34</v>
      </c>
      <c r="AX1105" s="14" t="s">
        <v>80</v>
      </c>
      <c r="AY1105" s="255" t="s">
        <v>146</v>
      </c>
    </row>
    <row r="1106" s="14" customFormat="1">
      <c r="A1106" s="14"/>
      <c r="B1106" s="245"/>
      <c r="C1106" s="246"/>
      <c r="D1106" s="236" t="s">
        <v>153</v>
      </c>
      <c r="E1106" s="247" t="s">
        <v>1</v>
      </c>
      <c r="F1106" s="248" t="s">
        <v>176</v>
      </c>
      <c r="G1106" s="246"/>
      <c r="H1106" s="249">
        <v>1.97</v>
      </c>
      <c r="I1106" s="250"/>
      <c r="J1106" s="246"/>
      <c r="K1106" s="246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153</v>
      </c>
      <c r="AU1106" s="255" t="s">
        <v>89</v>
      </c>
      <c r="AV1106" s="14" t="s">
        <v>89</v>
      </c>
      <c r="AW1106" s="14" t="s">
        <v>34</v>
      </c>
      <c r="AX1106" s="14" t="s">
        <v>80</v>
      </c>
      <c r="AY1106" s="255" t="s">
        <v>146</v>
      </c>
    </row>
    <row r="1107" s="14" customFormat="1">
      <c r="A1107" s="14"/>
      <c r="B1107" s="245"/>
      <c r="C1107" s="246"/>
      <c r="D1107" s="236" t="s">
        <v>153</v>
      </c>
      <c r="E1107" s="247" t="s">
        <v>1</v>
      </c>
      <c r="F1107" s="248" t="s">
        <v>178</v>
      </c>
      <c r="G1107" s="246"/>
      <c r="H1107" s="249">
        <v>23.800000000000001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153</v>
      </c>
      <c r="AU1107" s="255" t="s">
        <v>89</v>
      </c>
      <c r="AV1107" s="14" t="s">
        <v>89</v>
      </c>
      <c r="AW1107" s="14" t="s">
        <v>34</v>
      </c>
      <c r="AX1107" s="14" t="s">
        <v>80</v>
      </c>
      <c r="AY1107" s="255" t="s">
        <v>146</v>
      </c>
    </row>
    <row r="1108" s="14" customFormat="1">
      <c r="A1108" s="14"/>
      <c r="B1108" s="245"/>
      <c r="C1108" s="246"/>
      <c r="D1108" s="236" t="s">
        <v>153</v>
      </c>
      <c r="E1108" s="247" t="s">
        <v>1</v>
      </c>
      <c r="F1108" s="248" t="s">
        <v>179</v>
      </c>
      <c r="G1108" s="246"/>
      <c r="H1108" s="249">
        <v>8.3499999999999996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153</v>
      </c>
      <c r="AU1108" s="255" t="s">
        <v>89</v>
      </c>
      <c r="AV1108" s="14" t="s">
        <v>89</v>
      </c>
      <c r="AW1108" s="14" t="s">
        <v>34</v>
      </c>
      <c r="AX1108" s="14" t="s">
        <v>80</v>
      </c>
      <c r="AY1108" s="255" t="s">
        <v>146</v>
      </c>
    </row>
    <row r="1109" s="14" customFormat="1">
      <c r="A1109" s="14"/>
      <c r="B1109" s="245"/>
      <c r="C1109" s="246"/>
      <c r="D1109" s="236" t="s">
        <v>153</v>
      </c>
      <c r="E1109" s="247" t="s">
        <v>1</v>
      </c>
      <c r="F1109" s="248" t="s">
        <v>180</v>
      </c>
      <c r="G1109" s="246"/>
      <c r="H1109" s="249">
        <v>61.57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153</v>
      </c>
      <c r="AU1109" s="255" t="s">
        <v>89</v>
      </c>
      <c r="AV1109" s="14" t="s">
        <v>89</v>
      </c>
      <c r="AW1109" s="14" t="s">
        <v>34</v>
      </c>
      <c r="AX1109" s="14" t="s">
        <v>80</v>
      </c>
      <c r="AY1109" s="255" t="s">
        <v>146</v>
      </c>
    </row>
    <row r="1110" s="14" customFormat="1">
      <c r="A1110" s="14"/>
      <c r="B1110" s="245"/>
      <c r="C1110" s="246"/>
      <c r="D1110" s="236" t="s">
        <v>153</v>
      </c>
      <c r="E1110" s="247" t="s">
        <v>1</v>
      </c>
      <c r="F1110" s="248" t="s">
        <v>181</v>
      </c>
      <c r="G1110" s="246"/>
      <c r="H1110" s="249">
        <v>4.9500000000000002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153</v>
      </c>
      <c r="AU1110" s="255" t="s">
        <v>89</v>
      </c>
      <c r="AV1110" s="14" t="s">
        <v>89</v>
      </c>
      <c r="AW1110" s="14" t="s">
        <v>34</v>
      </c>
      <c r="AX1110" s="14" t="s">
        <v>80</v>
      </c>
      <c r="AY1110" s="255" t="s">
        <v>146</v>
      </c>
    </row>
    <row r="1111" s="14" customFormat="1">
      <c r="A1111" s="14"/>
      <c r="B1111" s="245"/>
      <c r="C1111" s="246"/>
      <c r="D1111" s="236" t="s">
        <v>153</v>
      </c>
      <c r="E1111" s="247" t="s">
        <v>1</v>
      </c>
      <c r="F1111" s="248" t="s">
        <v>182</v>
      </c>
      <c r="G1111" s="246"/>
      <c r="H1111" s="249">
        <v>4.0300000000000002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153</v>
      </c>
      <c r="AU1111" s="255" t="s">
        <v>89</v>
      </c>
      <c r="AV1111" s="14" t="s">
        <v>89</v>
      </c>
      <c r="AW1111" s="14" t="s">
        <v>34</v>
      </c>
      <c r="AX1111" s="14" t="s">
        <v>80</v>
      </c>
      <c r="AY1111" s="255" t="s">
        <v>146</v>
      </c>
    </row>
    <row r="1112" s="14" customFormat="1">
      <c r="A1112" s="14"/>
      <c r="B1112" s="245"/>
      <c r="C1112" s="246"/>
      <c r="D1112" s="236" t="s">
        <v>153</v>
      </c>
      <c r="E1112" s="247" t="s">
        <v>1</v>
      </c>
      <c r="F1112" s="248" t="s">
        <v>183</v>
      </c>
      <c r="G1112" s="246"/>
      <c r="H1112" s="249">
        <v>6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153</v>
      </c>
      <c r="AU1112" s="255" t="s">
        <v>89</v>
      </c>
      <c r="AV1112" s="14" t="s">
        <v>89</v>
      </c>
      <c r="AW1112" s="14" t="s">
        <v>34</v>
      </c>
      <c r="AX1112" s="14" t="s">
        <v>80</v>
      </c>
      <c r="AY1112" s="255" t="s">
        <v>146</v>
      </c>
    </row>
    <row r="1113" s="14" customFormat="1">
      <c r="A1113" s="14"/>
      <c r="B1113" s="245"/>
      <c r="C1113" s="246"/>
      <c r="D1113" s="236" t="s">
        <v>153</v>
      </c>
      <c r="E1113" s="247" t="s">
        <v>1</v>
      </c>
      <c r="F1113" s="248" t="s">
        <v>184</v>
      </c>
      <c r="G1113" s="246"/>
      <c r="H1113" s="249">
        <v>2.3799999999999999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153</v>
      </c>
      <c r="AU1113" s="255" t="s">
        <v>89</v>
      </c>
      <c r="AV1113" s="14" t="s">
        <v>89</v>
      </c>
      <c r="AW1113" s="14" t="s">
        <v>34</v>
      </c>
      <c r="AX1113" s="14" t="s">
        <v>80</v>
      </c>
      <c r="AY1113" s="255" t="s">
        <v>146</v>
      </c>
    </row>
    <row r="1114" s="14" customFormat="1">
      <c r="A1114" s="14"/>
      <c r="B1114" s="245"/>
      <c r="C1114" s="246"/>
      <c r="D1114" s="236" t="s">
        <v>153</v>
      </c>
      <c r="E1114" s="247" t="s">
        <v>1</v>
      </c>
      <c r="F1114" s="248" t="s">
        <v>185</v>
      </c>
      <c r="G1114" s="246"/>
      <c r="H1114" s="249">
        <v>3.5800000000000001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153</v>
      </c>
      <c r="AU1114" s="255" t="s">
        <v>89</v>
      </c>
      <c r="AV1114" s="14" t="s">
        <v>89</v>
      </c>
      <c r="AW1114" s="14" t="s">
        <v>34</v>
      </c>
      <c r="AX1114" s="14" t="s">
        <v>80</v>
      </c>
      <c r="AY1114" s="255" t="s">
        <v>146</v>
      </c>
    </row>
    <row r="1115" s="14" customFormat="1">
      <c r="A1115" s="14"/>
      <c r="B1115" s="245"/>
      <c r="C1115" s="246"/>
      <c r="D1115" s="236" t="s">
        <v>153</v>
      </c>
      <c r="E1115" s="247" t="s">
        <v>1</v>
      </c>
      <c r="F1115" s="248" t="s">
        <v>186</v>
      </c>
      <c r="G1115" s="246"/>
      <c r="H1115" s="249">
        <v>3.8399999999999999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153</v>
      </c>
      <c r="AU1115" s="255" t="s">
        <v>89</v>
      </c>
      <c r="AV1115" s="14" t="s">
        <v>89</v>
      </c>
      <c r="AW1115" s="14" t="s">
        <v>34</v>
      </c>
      <c r="AX1115" s="14" t="s">
        <v>80</v>
      </c>
      <c r="AY1115" s="255" t="s">
        <v>146</v>
      </c>
    </row>
    <row r="1116" s="14" customFormat="1">
      <c r="A1116" s="14"/>
      <c r="B1116" s="245"/>
      <c r="C1116" s="246"/>
      <c r="D1116" s="236" t="s">
        <v>153</v>
      </c>
      <c r="E1116" s="247" t="s">
        <v>1</v>
      </c>
      <c r="F1116" s="248" t="s">
        <v>187</v>
      </c>
      <c r="G1116" s="246"/>
      <c r="H1116" s="249">
        <v>3.23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153</v>
      </c>
      <c r="AU1116" s="255" t="s">
        <v>89</v>
      </c>
      <c r="AV1116" s="14" t="s">
        <v>89</v>
      </c>
      <c r="AW1116" s="14" t="s">
        <v>34</v>
      </c>
      <c r="AX1116" s="14" t="s">
        <v>80</v>
      </c>
      <c r="AY1116" s="255" t="s">
        <v>146</v>
      </c>
    </row>
    <row r="1117" s="14" customFormat="1">
      <c r="A1117" s="14"/>
      <c r="B1117" s="245"/>
      <c r="C1117" s="246"/>
      <c r="D1117" s="236" t="s">
        <v>153</v>
      </c>
      <c r="E1117" s="247" t="s">
        <v>1</v>
      </c>
      <c r="F1117" s="248" t="s">
        <v>188</v>
      </c>
      <c r="G1117" s="246"/>
      <c r="H1117" s="249">
        <v>2.3700000000000001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153</v>
      </c>
      <c r="AU1117" s="255" t="s">
        <v>89</v>
      </c>
      <c r="AV1117" s="14" t="s">
        <v>89</v>
      </c>
      <c r="AW1117" s="14" t="s">
        <v>34</v>
      </c>
      <c r="AX1117" s="14" t="s">
        <v>80</v>
      </c>
      <c r="AY1117" s="255" t="s">
        <v>146</v>
      </c>
    </row>
    <row r="1118" s="14" customFormat="1">
      <c r="A1118" s="14"/>
      <c r="B1118" s="245"/>
      <c r="C1118" s="246"/>
      <c r="D1118" s="236" t="s">
        <v>153</v>
      </c>
      <c r="E1118" s="247" t="s">
        <v>1</v>
      </c>
      <c r="F1118" s="248" t="s">
        <v>189</v>
      </c>
      <c r="G1118" s="246"/>
      <c r="H1118" s="249">
        <v>2.9300000000000002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153</v>
      </c>
      <c r="AU1118" s="255" t="s">
        <v>89</v>
      </c>
      <c r="AV1118" s="14" t="s">
        <v>89</v>
      </c>
      <c r="AW1118" s="14" t="s">
        <v>34</v>
      </c>
      <c r="AX1118" s="14" t="s">
        <v>80</v>
      </c>
      <c r="AY1118" s="255" t="s">
        <v>146</v>
      </c>
    </row>
    <row r="1119" s="14" customFormat="1">
      <c r="A1119" s="14"/>
      <c r="B1119" s="245"/>
      <c r="C1119" s="246"/>
      <c r="D1119" s="236" t="s">
        <v>153</v>
      </c>
      <c r="E1119" s="247" t="s">
        <v>1</v>
      </c>
      <c r="F1119" s="248" t="s">
        <v>190</v>
      </c>
      <c r="G1119" s="246"/>
      <c r="H1119" s="249">
        <v>3.3100000000000001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153</v>
      </c>
      <c r="AU1119" s="255" t="s">
        <v>89</v>
      </c>
      <c r="AV1119" s="14" t="s">
        <v>89</v>
      </c>
      <c r="AW1119" s="14" t="s">
        <v>34</v>
      </c>
      <c r="AX1119" s="14" t="s">
        <v>80</v>
      </c>
      <c r="AY1119" s="255" t="s">
        <v>146</v>
      </c>
    </row>
    <row r="1120" s="16" customFormat="1">
      <c r="A1120" s="16"/>
      <c r="B1120" s="267"/>
      <c r="C1120" s="268"/>
      <c r="D1120" s="236" t="s">
        <v>153</v>
      </c>
      <c r="E1120" s="269" t="s">
        <v>1</v>
      </c>
      <c r="F1120" s="270" t="s">
        <v>163</v>
      </c>
      <c r="G1120" s="268"/>
      <c r="H1120" s="271">
        <v>197.81</v>
      </c>
      <c r="I1120" s="272"/>
      <c r="J1120" s="268"/>
      <c r="K1120" s="268"/>
      <c r="L1120" s="273"/>
      <c r="M1120" s="274"/>
      <c r="N1120" s="275"/>
      <c r="O1120" s="275"/>
      <c r="P1120" s="275"/>
      <c r="Q1120" s="275"/>
      <c r="R1120" s="275"/>
      <c r="S1120" s="275"/>
      <c r="T1120" s="27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77" t="s">
        <v>153</v>
      </c>
      <c r="AU1120" s="277" t="s">
        <v>89</v>
      </c>
      <c r="AV1120" s="16" t="s">
        <v>92</v>
      </c>
      <c r="AW1120" s="16" t="s">
        <v>34</v>
      </c>
      <c r="AX1120" s="16" t="s">
        <v>80</v>
      </c>
      <c r="AY1120" s="277" t="s">
        <v>146</v>
      </c>
    </row>
    <row r="1121" s="13" customFormat="1">
      <c r="A1121" s="13"/>
      <c r="B1121" s="234"/>
      <c r="C1121" s="235"/>
      <c r="D1121" s="236" t="s">
        <v>153</v>
      </c>
      <c r="E1121" s="237" t="s">
        <v>1</v>
      </c>
      <c r="F1121" s="238" t="s">
        <v>197</v>
      </c>
      <c r="G1121" s="235"/>
      <c r="H1121" s="237" t="s">
        <v>1</v>
      </c>
      <c r="I1121" s="239"/>
      <c r="J1121" s="235"/>
      <c r="K1121" s="235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153</v>
      </c>
      <c r="AU1121" s="244" t="s">
        <v>89</v>
      </c>
      <c r="AV1121" s="13" t="s">
        <v>85</v>
      </c>
      <c r="AW1121" s="13" t="s">
        <v>34</v>
      </c>
      <c r="AX1121" s="13" t="s">
        <v>80</v>
      </c>
      <c r="AY1121" s="244" t="s">
        <v>146</v>
      </c>
    </row>
    <row r="1122" s="14" customFormat="1">
      <c r="A1122" s="14"/>
      <c r="B1122" s="245"/>
      <c r="C1122" s="246"/>
      <c r="D1122" s="236" t="s">
        <v>153</v>
      </c>
      <c r="E1122" s="247" t="s">
        <v>1</v>
      </c>
      <c r="F1122" s="248" t="s">
        <v>198</v>
      </c>
      <c r="G1122" s="246"/>
      <c r="H1122" s="249">
        <v>38.829999999999998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153</v>
      </c>
      <c r="AU1122" s="255" t="s">
        <v>89</v>
      </c>
      <c r="AV1122" s="14" t="s">
        <v>89</v>
      </c>
      <c r="AW1122" s="14" t="s">
        <v>34</v>
      </c>
      <c r="AX1122" s="14" t="s">
        <v>80</v>
      </c>
      <c r="AY1122" s="255" t="s">
        <v>146</v>
      </c>
    </row>
    <row r="1123" s="16" customFormat="1">
      <c r="A1123" s="16"/>
      <c r="B1123" s="267"/>
      <c r="C1123" s="268"/>
      <c r="D1123" s="236" t="s">
        <v>153</v>
      </c>
      <c r="E1123" s="269" t="s">
        <v>1</v>
      </c>
      <c r="F1123" s="270" t="s">
        <v>163</v>
      </c>
      <c r="G1123" s="268"/>
      <c r="H1123" s="271">
        <v>38.829999999999998</v>
      </c>
      <c r="I1123" s="272"/>
      <c r="J1123" s="268"/>
      <c r="K1123" s="268"/>
      <c r="L1123" s="273"/>
      <c r="M1123" s="274"/>
      <c r="N1123" s="275"/>
      <c r="O1123" s="275"/>
      <c r="P1123" s="275"/>
      <c r="Q1123" s="275"/>
      <c r="R1123" s="275"/>
      <c r="S1123" s="275"/>
      <c r="T1123" s="27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T1123" s="277" t="s">
        <v>153</v>
      </c>
      <c r="AU1123" s="277" t="s">
        <v>89</v>
      </c>
      <c r="AV1123" s="16" t="s">
        <v>92</v>
      </c>
      <c r="AW1123" s="16" t="s">
        <v>34</v>
      </c>
      <c r="AX1123" s="16" t="s">
        <v>80</v>
      </c>
      <c r="AY1123" s="277" t="s">
        <v>146</v>
      </c>
    </row>
    <row r="1124" s="13" customFormat="1">
      <c r="A1124" s="13"/>
      <c r="B1124" s="234"/>
      <c r="C1124" s="235"/>
      <c r="D1124" s="236" t="s">
        <v>153</v>
      </c>
      <c r="E1124" s="237" t="s">
        <v>1</v>
      </c>
      <c r="F1124" s="238" t="s">
        <v>200</v>
      </c>
      <c r="G1124" s="235"/>
      <c r="H1124" s="237" t="s">
        <v>1</v>
      </c>
      <c r="I1124" s="239"/>
      <c r="J1124" s="235"/>
      <c r="K1124" s="235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153</v>
      </c>
      <c r="AU1124" s="244" t="s">
        <v>89</v>
      </c>
      <c r="AV1124" s="13" t="s">
        <v>85</v>
      </c>
      <c r="AW1124" s="13" t="s">
        <v>34</v>
      </c>
      <c r="AX1124" s="13" t="s">
        <v>80</v>
      </c>
      <c r="AY1124" s="244" t="s">
        <v>146</v>
      </c>
    </row>
    <row r="1125" s="14" customFormat="1">
      <c r="A1125" s="14"/>
      <c r="B1125" s="245"/>
      <c r="C1125" s="246"/>
      <c r="D1125" s="236" t="s">
        <v>153</v>
      </c>
      <c r="E1125" s="247" t="s">
        <v>1</v>
      </c>
      <c r="F1125" s="248" t="s">
        <v>202</v>
      </c>
      <c r="G1125" s="246"/>
      <c r="H1125" s="249">
        <v>1.8500000000000001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153</v>
      </c>
      <c r="AU1125" s="255" t="s">
        <v>89</v>
      </c>
      <c r="AV1125" s="14" t="s">
        <v>89</v>
      </c>
      <c r="AW1125" s="14" t="s">
        <v>34</v>
      </c>
      <c r="AX1125" s="14" t="s">
        <v>80</v>
      </c>
      <c r="AY1125" s="255" t="s">
        <v>146</v>
      </c>
    </row>
    <row r="1126" s="16" customFormat="1">
      <c r="A1126" s="16"/>
      <c r="B1126" s="267"/>
      <c r="C1126" s="268"/>
      <c r="D1126" s="236" t="s">
        <v>153</v>
      </c>
      <c r="E1126" s="269" t="s">
        <v>1</v>
      </c>
      <c r="F1126" s="270" t="s">
        <v>163</v>
      </c>
      <c r="G1126" s="268"/>
      <c r="H1126" s="271">
        <v>1.8500000000000001</v>
      </c>
      <c r="I1126" s="272"/>
      <c r="J1126" s="268"/>
      <c r="K1126" s="268"/>
      <c r="L1126" s="273"/>
      <c r="M1126" s="274"/>
      <c r="N1126" s="275"/>
      <c r="O1126" s="275"/>
      <c r="P1126" s="275"/>
      <c r="Q1126" s="275"/>
      <c r="R1126" s="275"/>
      <c r="S1126" s="275"/>
      <c r="T1126" s="27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T1126" s="277" t="s">
        <v>153</v>
      </c>
      <c r="AU1126" s="277" t="s">
        <v>89</v>
      </c>
      <c r="AV1126" s="16" t="s">
        <v>92</v>
      </c>
      <c r="AW1126" s="16" t="s">
        <v>34</v>
      </c>
      <c r="AX1126" s="16" t="s">
        <v>80</v>
      </c>
      <c r="AY1126" s="277" t="s">
        <v>146</v>
      </c>
    </row>
    <row r="1127" s="13" customFormat="1">
      <c r="A1127" s="13"/>
      <c r="B1127" s="234"/>
      <c r="C1127" s="235"/>
      <c r="D1127" s="236" t="s">
        <v>153</v>
      </c>
      <c r="E1127" s="237" t="s">
        <v>1</v>
      </c>
      <c r="F1127" s="238" t="s">
        <v>191</v>
      </c>
      <c r="G1127" s="235"/>
      <c r="H1127" s="237" t="s">
        <v>1</v>
      </c>
      <c r="I1127" s="239"/>
      <c r="J1127" s="235"/>
      <c r="K1127" s="235"/>
      <c r="L1127" s="240"/>
      <c r="M1127" s="241"/>
      <c r="N1127" s="242"/>
      <c r="O1127" s="242"/>
      <c r="P1127" s="242"/>
      <c r="Q1127" s="242"/>
      <c r="R1127" s="242"/>
      <c r="S1127" s="242"/>
      <c r="T1127" s="24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4" t="s">
        <v>153</v>
      </c>
      <c r="AU1127" s="244" t="s">
        <v>89</v>
      </c>
      <c r="AV1127" s="13" t="s">
        <v>85</v>
      </c>
      <c r="AW1127" s="13" t="s">
        <v>34</v>
      </c>
      <c r="AX1127" s="13" t="s">
        <v>80</v>
      </c>
      <c r="AY1127" s="244" t="s">
        <v>146</v>
      </c>
    </row>
    <row r="1128" s="14" customFormat="1">
      <c r="A1128" s="14"/>
      <c r="B1128" s="245"/>
      <c r="C1128" s="246"/>
      <c r="D1128" s="236" t="s">
        <v>153</v>
      </c>
      <c r="E1128" s="247" t="s">
        <v>1</v>
      </c>
      <c r="F1128" s="248" t="s">
        <v>192</v>
      </c>
      <c r="G1128" s="246"/>
      <c r="H1128" s="249">
        <v>12.6</v>
      </c>
      <c r="I1128" s="250"/>
      <c r="J1128" s="246"/>
      <c r="K1128" s="246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153</v>
      </c>
      <c r="AU1128" s="255" t="s">
        <v>89</v>
      </c>
      <c r="AV1128" s="14" t="s">
        <v>89</v>
      </c>
      <c r="AW1128" s="14" t="s">
        <v>34</v>
      </c>
      <c r="AX1128" s="14" t="s">
        <v>80</v>
      </c>
      <c r="AY1128" s="255" t="s">
        <v>146</v>
      </c>
    </row>
    <row r="1129" s="14" customFormat="1">
      <c r="A1129" s="14"/>
      <c r="B1129" s="245"/>
      <c r="C1129" s="246"/>
      <c r="D1129" s="236" t="s">
        <v>153</v>
      </c>
      <c r="E1129" s="247" t="s">
        <v>1</v>
      </c>
      <c r="F1129" s="248" t="s">
        <v>193</v>
      </c>
      <c r="G1129" s="246"/>
      <c r="H1129" s="249">
        <v>1.79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153</v>
      </c>
      <c r="AU1129" s="255" t="s">
        <v>89</v>
      </c>
      <c r="AV1129" s="14" t="s">
        <v>89</v>
      </c>
      <c r="AW1129" s="14" t="s">
        <v>34</v>
      </c>
      <c r="AX1129" s="14" t="s">
        <v>80</v>
      </c>
      <c r="AY1129" s="255" t="s">
        <v>146</v>
      </c>
    </row>
    <row r="1130" s="16" customFormat="1">
      <c r="A1130" s="16"/>
      <c r="B1130" s="267"/>
      <c r="C1130" s="268"/>
      <c r="D1130" s="236" t="s">
        <v>153</v>
      </c>
      <c r="E1130" s="269" t="s">
        <v>1</v>
      </c>
      <c r="F1130" s="270" t="s">
        <v>163</v>
      </c>
      <c r="G1130" s="268"/>
      <c r="H1130" s="271">
        <v>14.390000000000001</v>
      </c>
      <c r="I1130" s="272"/>
      <c r="J1130" s="268"/>
      <c r="K1130" s="268"/>
      <c r="L1130" s="273"/>
      <c r="M1130" s="274"/>
      <c r="N1130" s="275"/>
      <c r="O1130" s="275"/>
      <c r="P1130" s="275"/>
      <c r="Q1130" s="275"/>
      <c r="R1130" s="275"/>
      <c r="S1130" s="275"/>
      <c r="T1130" s="27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T1130" s="277" t="s">
        <v>153</v>
      </c>
      <c r="AU1130" s="277" t="s">
        <v>89</v>
      </c>
      <c r="AV1130" s="16" t="s">
        <v>92</v>
      </c>
      <c r="AW1130" s="16" t="s">
        <v>34</v>
      </c>
      <c r="AX1130" s="16" t="s">
        <v>80</v>
      </c>
      <c r="AY1130" s="277" t="s">
        <v>146</v>
      </c>
    </row>
    <row r="1131" s="15" customFormat="1">
      <c r="A1131" s="15"/>
      <c r="B1131" s="256"/>
      <c r="C1131" s="257"/>
      <c r="D1131" s="236" t="s">
        <v>153</v>
      </c>
      <c r="E1131" s="258" t="s">
        <v>1</v>
      </c>
      <c r="F1131" s="259" t="s">
        <v>158</v>
      </c>
      <c r="G1131" s="257"/>
      <c r="H1131" s="260">
        <v>252.87999999999997</v>
      </c>
      <c r="I1131" s="261"/>
      <c r="J1131" s="257"/>
      <c r="K1131" s="257"/>
      <c r="L1131" s="262"/>
      <c r="M1131" s="263"/>
      <c r="N1131" s="264"/>
      <c r="O1131" s="264"/>
      <c r="P1131" s="264"/>
      <c r="Q1131" s="264"/>
      <c r="R1131" s="264"/>
      <c r="S1131" s="264"/>
      <c r="T1131" s="26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66" t="s">
        <v>153</v>
      </c>
      <c r="AU1131" s="266" t="s">
        <v>89</v>
      </c>
      <c r="AV1131" s="15" t="s">
        <v>95</v>
      </c>
      <c r="AW1131" s="15" t="s">
        <v>34</v>
      </c>
      <c r="AX1131" s="15" t="s">
        <v>85</v>
      </c>
      <c r="AY1131" s="266" t="s">
        <v>146</v>
      </c>
    </row>
    <row r="1132" s="2" customFormat="1" ht="16.5" customHeight="1">
      <c r="A1132" s="39"/>
      <c r="B1132" s="40"/>
      <c r="C1132" s="220" t="s">
        <v>655</v>
      </c>
      <c r="D1132" s="220" t="s">
        <v>148</v>
      </c>
      <c r="E1132" s="221" t="s">
        <v>656</v>
      </c>
      <c r="F1132" s="222" t="s">
        <v>657</v>
      </c>
      <c r="G1132" s="223" t="s">
        <v>166</v>
      </c>
      <c r="H1132" s="224">
        <v>100.756</v>
      </c>
      <c r="I1132" s="225"/>
      <c r="J1132" s="226">
        <f>ROUND(I1132*H1132,2)</f>
        <v>0</v>
      </c>
      <c r="K1132" s="227"/>
      <c r="L1132" s="45"/>
      <c r="M1132" s="228" t="s">
        <v>1</v>
      </c>
      <c r="N1132" s="229" t="s">
        <v>45</v>
      </c>
      <c r="O1132" s="92"/>
      <c r="P1132" s="230">
        <f>O1132*H1132</f>
        <v>0</v>
      </c>
      <c r="Q1132" s="230">
        <v>3.0000000000000001E-05</v>
      </c>
      <c r="R1132" s="230">
        <f>Q1132*H1132</f>
        <v>0.0030226800000000002</v>
      </c>
      <c r="S1132" s="230">
        <v>0</v>
      </c>
      <c r="T1132" s="231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2" t="s">
        <v>355</v>
      </c>
      <c r="AT1132" s="232" t="s">
        <v>148</v>
      </c>
      <c r="AU1132" s="232" t="s">
        <v>89</v>
      </c>
      <c r="AY1132" s="18" t="s">
        <v>146</v>
      </c>
      <c r="BE1132" s="233">
        <f>IF(N1132="základní",J1132,0)</f>
        <v>0</v>
      </c>
      <c r="BF1132" s="233">
        <f>IF(N1132="snížená",J1132,0)</f>
        <v>0</v>
      </c>
      <c r="BG1132" s="233">
        <f>IF(N1132="zákl. přenesená",J1132,0)</f>
        <v>0</v>
      </c>
      <c r="BH1132" s="233">
        <f>IF(N1132="sníž. přenesená",J1132,0)</f>
        <v>0</v>
      </c>
      <c r="BI1132" s="233">
        <f>IF(N1132="nulová",J1132,0)</f>
        <v>0</v>
      </c>
      <c r="BJ1132" s="18" t="s">
        <v>85</v>
      </c>
      <c r="BK1132" s="233">
        <f>ROUND(I1132*H1132,2)</f>
        <v>0</v>
      </c>
      <c r="BL1132" s="18" t="s">
        <v>355</v>
      </c>
      <c r="BM1132" s="232" t="s">
        <v>658</v>
      </c>
    </row>
    <row r="1133" s="16" customFormat="1">
      <c r="A1133" s="16"/>
      <c r="B1133" s="267"/>
      <c r="C1133" s="268"/>
      <c r="D1133" s="236" t="s">
        <v>153</v>
      </c>
      <c r="E1133" s="269" t="s">
        <v>1</v>
      </c>
      <c r="F1133" s="270" t="s">
        <v>163</v>
      </c>
      <c r="G1133" s="268"/>
      <c r="H1133" s="271">
        <v>0</v>
      </c>
      <c r="I1133" s="272"/>
      <c r="J1133" s="268"/>
      <c r="K1133" s="268"/>
      <c r="L1133" s="273"/>
      <c r="M1133" s="274"/>
      <c r="N1133" s="275"/>
      <c r="O1133" s="275"/>
      <c r="P1133" s="275"/>
      <c r="Q1133" s="275"/>
      <c r="R1133" s="275"/>
      <c r="S1133" s="275"/>
      <c r="T1133" s="27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T1133" s="277" t="s">
        <v>153</v>
      </c>
      <c r="AU1133" s="277" t="s">
        <v>89</v>
      </c>
      <c r="AV1133" s="16" t="s">
        <v>92</v>
      </c>
      <c r="AW1133" s="16" t="s">
        <v>34</v>
      </c>
      <c r="AX1133" s="16" t="s">
        <v>80</v>
      </c>
      <c r="AY1133" s="277" t="s">
        <v>146</v>
      </c>
    </row>
    <row r="1134" s="13" customFormat="1">
      <c r="A1134" s="13"/>
      <c r="B1134" s="234"/>
      <c r="C1134" s="235"/>
      <c r="D1134" s="236" t="s">
        <v>153</v>
      </c>
      <c r="E1134" s="237" t="s">
        <v>1</v>
      </c>
      <c r="F1134" s="238" t="s">
        <v>154</v>
      </c>
      <c r="G1134" s="235"/>
      <c r="H1134" s="237" t="s">
        <v>1</v>
      </c>
      <c r="I1134" s="239"/>
      <c r="J1134" s="235"/>
      <c r="K1134" s="235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153</v>
      </c>
      <c r="AU1134" s="244" t="s">
        <v>89</v>
      </c>
      <c r="AV1134" s="13" t="s">
        <v>85</v>
      </c>
      <c r="AW1134" s="13" t="s">
        <v>34</v>
      </c>
      <c r="AX1134" s="13" t="s">
        <v>80</v>
      </c>
      <c r="AY1134" s="244" t="s">
        <v>146</v>
      </c>
    </row>
    <row r="1135" s="14" customFormat="1">
      <c r="A1135" s="14"/>
      <c r="B1135" s="245"/>
      <c r="C1135" s="246"/>
      <c r="D1135" s="236" t="s">
        <v>153</v>
      </c>
      <c r="E1135" s="247" t="s">
        <v>1</v>
      </c>
      <c r="F1135" s="248" t="s">
        <v>282</v>
      </c>
      <c r="G1135" s="246"/>
      <c r="H1135" s="249">
        <v>6.1479999999999997</v>
      </c>
      <c r="I1135" s="250"/>
      <c r="J1135" s="246"/>
      <c r="K1135" s="246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153</v>
      </c>
      <c r="AU1135" s="255" t="s">
        <v>89</v>
      </c>
      <c r="AV1135" s="14" t="s">
        <v>89</v>
      </c>
      <c r="AW1135" s="14" t="s">
        <v>34</v>
      </c>
      <c r="AX1135" s="14" t="s">
        <v>80</v>
      </c>
      <c r="AY1135" s="255" t="s">
        <v>146</v>
      </c>
    </row>
    <row r="1136" s="14" customFormat="1">
      <c r="A1136" s="14"/>
      <c r="B1136" s="245"/>
      <c r="C1136" s="246"/>
      <c r="D1136" s="236" t="s">
        <v>153</v>
      </c>
      <c r="E1136" s="247" t="s">
        <v>1</v>
      </c>
      <c r="F1136" s="248" t="s">
        <v>659</v>
      </c>
      <c r="G1136" s="246"/>
      <c r="H1136" s="249">
        <v>8.9000000000000004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153</v>
      </c>
      <c r="AU1136" s="255" t="s">
        <v>89</v>
      </c>
      <c r="AV1136" s="14" t="s">
        <v>89</v>
      </c>
      <c r="AW1136" s="14" t="s">
        <v>34</v>
      </c>
      <c r="AX1136" s="14" t="s">
        <v>80</v>
      </c>
      <c r="AY1136" s="255" t="s">
        <v>146</v>
      </c>
    </row>
    <row r="1137" s="14" customFormat="1">
      <c r="A1137" s="14"/>
      <c r="B1137" s="245"/>
      <c r="C1137" s="246"/>
      <c r="D1137" s="236" t="s">
        <v>153</v>
      </c>
      <c r="E1137" s="247" t="s">
        <v>1</v>
      </c>
      <c r="F1137" s="248" t="s">
        <v>288</v>
      </c>
      <c r="G1137" s="246"/>
      <c r="H1137" s="249">
        <v>13.76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153</v>
      </c>
      <c r="AU1137" s="255" t="s">
        <v>89</v>
      </c>
      <c r="AV1137" s="14" t="s">
        <v>89</v>
      </c>
      <c r="AW1137" s="14" t="s">
        <v>34</v>
      </c>
      <c r="AX1137" s="14" t="s">
        <v>80</v>
      </c>
      <c r="AY1137" s="255" t="s">
        <v>146</v>
      </c>
    </row>
    <row r="1138" s="14" customFormat="1">
      <c r="A1138" s="14"/>
      <c r="B1138" s="245"/>
      <c r="C1138" s="246"/>
      <c r="D1138" s="236" t="s">
        <v>153</v>
      </c>
      <c r="E1138" s="247" t="s">
        <v>1</v>
      </c>
      <c r="F1138" s="248" t="s">
        <v>289</v>
      </c>
      <c r="G1138" s="246"/>
      <c r="H1138" s="249">
        <v>6.2199999999999998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153</v>
      </c>
      <c r="AU1138" s="255" t="s">
        <v>89</v>
      </c>
      <c r="AV1138" s="14" t="s">
        <v>89</v>
      </c>
      <c r="AW1138" s="14" t="s">
        <v>34</v>
      </c>
      <c r="AX1138" s="14" t="s">
        <v>80</v>
      </c>
      <c r="AY1138" s="255" t="s">
        <v>146</v>
      </c>
    </row>
    <row r="1139" s="14" customFormat="1">
      <c r="A1139" s="14"/>
      <c r="B1139" s="245"/>
      <c r="C1139" s="246"/>
      <c r="D1139" s="236" t="s">
        <v>153</v>
      </c>
      <c r="E1139" s="247" t="s">
        <v>1</v>
      </c>
      <c r="F1139" s="248" t="s">
        <v>290</v>
      </c>
      <c r="G1139" s="246"/>
      <c r="H1139" s="249">
        <v>9.8670000000000009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153</v>
      </c>
      <c r="AU1139" s="255" t="s">
        <v>89</v>
      </c>
      <c r="AV1139" s="14" t="s">
        <v>89</v>
      </c>
      <c r="AW1139" s="14" t="s">
        <v>34</v>
      </c>
      <c r="AX1139" s="14" t="s">
        <v>80</v>
      </c>
      <c r="AY1139" s="255" t="s">
        <v>146</v>
      </c>
    </row>
    <row r="1140" s="14" customFormat="1">
      <c r="A1140" s="14"/>
      <c r="B1140" s="245"/>
      <c r="C1140" s="246"/>
      <c r="D1140" s="236" t="s">
        <v>153</v>
      </c>
      <c r="E1140" s="247" t="s">
        <v>1</v>
      </c>
      <c r="F1140" s="248" t="s">
        <v>291</v>
      </c>
      <c r="G1140" s="246"/>
      <c r="H1140" s="249">
        <v>8.2789999999999999</v>
      </c>
      <c r="I1140" s="250"/>
      <c r="J1140" s="246"/>
      <c r="K1140" s="246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153</v>
      </c>
      <c r="AU1140" s="255" t="s">
        <v>89</v>
      </c>
      <c r="AV1140" s="14" t="s">
        <v>89</v>
      </c>
      <c r="AW1140" s="14" t="s">
        <v>34</v>
      </c>
      <c r="AX1140" s="14" t="s">
        <v>80</v>
      </c>
      <c r="AY1140" s="255" t="s">
        <v>146</v>
      </c>
    </row>
    <row r="1141" s="14" customFormat="1">
      <c r="A1141" s="14"/>
      <c r="B1141" s="245"/>
      <c r="C1141" s="246"/>
      <c r="D1141" s="236" t="s">
        <v>153</v>
      </c>
      <c r="E1141" s="247" t="s">
        <v>1</v>
      </c>
      <c r="F1141" s="248" t="s">
        <v>292</v>
      </c>
      <c r="G1141" s="246"/>
      <c r="H1141" s="249">
        <v>7.8739999999999997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153</v>
      </c>
      <c r="AU1141" s="255" t="s">
        <v>89</v>
      </c>
      <c r="AV1141" s="14" t="s">
        <v>89</v>
      </c>
      <c r="AW1141" s="14" t="s">
        <v>34</v>
      </c>
      <c r="AX1141" s="14" t="s">
        <v>80</v>
      </c>
      <c r="AY1141" s="255" t="s">
        <v>146</v>
      </c>
    </row>
    <row r="1142" s="14" customFormat="1">
      <c r="A1142" s="14"/>
      <c r="B1142" s="245"/>
      <c r="C1142" s="246"/>
      <c r="D1142" s="236" t="s">
        <v>153</v>
      </c>
      <c r="E1142" s="247" t="s">
        <v>1</v>
      </c>
      <c r="F1142" s="248" t="s">
        <v>293</v>
      </c>
      <c r="G1142" s="246"/>
      <c r="H1142" s="249">
        <v>6.5819999999999999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153</v>
      </c>
      <c r="AU1142" s="255" t="s">
        <v>89</v>
      </c>
      <c r="AV1142" s="14" t="s">
        <v>89</v>
      </c>
      <c r="AW1142" s="14" t="s">
        <v>34</v>
      </c>
      <c r="AX1142" s="14" t="s">
        <v>80</v>
      </c>
      <c r="AY1142" s="255" t="s">
        <v>146</v>
      </c>
    </row>
    <row r="1143" s="14" customFormat="1">
      <c r="A1143" s="14"/>
      <c r="B1143" s="245"/>
      <c r="C1143" s="246"/>
      <c r="D1143" s="236" t="s">
        <v>153</v>
      </c>
      <c r="E1143" s="247" t="s">
        <v>1</v>
      </c>
      <c r="F1143" s="248" t="s">
        <v>294</v>
      </c>
      <c r="G1143" s="246"/>
      <c r="H1143" s="249">
        <v>7.3639999999999999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153</v>
      </c>
      <c r="AU1143" s="255" t="s">
        <v>89</v>
      </c>
      <c r="AV1143" s="14" t="s">
        <v>89</v>
      </c>
      <c r="AW1143" s="14" t="s">
        <v>34</v>
      </c>
      <c r="AX1143" s="14" t="s">
        <v>80</v>
      </c>
      <c r="AY1143" s="255" t="s">
        <v>146</v>
      </c>
    </row>
    <row r="1144" s="14" customFormat="1">
      <c r="A1144" s="14"/>
      <c r="B1144" s="245"/>
      <c r="C1144" s="246"/>
      <c r="D1144" s="236" t="s">
        <v>153</v>
      </c>
      <c r="E1144" s="247" t="s">
        <v>1</v>
      </c>
      <c r="F1144" s="248" t="s">
        <v>295</v>
      </c>
      <c r="G1144" s="246"/>
      <c r="H1144" s="249">
        <v>7.6799999999999997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153</v>
      </c>
      <c r="AU1144" s="255" t="s">
        <v>89</v>
      </c>
      <c r="AV1144" s="14" t="s">
        <v>89</v>
      </c>
      <c r="AW1144" s="14" t="s">
        <v>34</v>
      </c>
      <c r="AX1144" s="14" t="s">
        <v>80</v>
      </c>
      <c r="AY1144" s="255" t="s">
        <v>146</v>
      </c>
    </row>
    <row r="1145" s="16" customFormat="1">
      <c r="A1145" s="16"/>
      <c r="B1145" s="267"/>
      <c r="C1145" s="268"/>
      <c r="D1145" s="236" t="s">
        <v>153</v>
      </c>
      <c r="E1145" s="269" t="s">
        <v>1</v>
      </c>
      <c r="F1145" s="270" t="s">
        <v>163</v>
      </c>
      <c r="G1145" s="268"/>
      <c r="H1145" s="271">
        <v>82.674000000000007</v>
      </c>
      <c r="I1145" s="272"/>
      <c r="J1145" s="268"/>
      <c r="K1145" s="268"/>
      <c r="L1145" s="273"/>
      <c r="M1145" s="274"/>
      <c r="N1145" s="275"/>
      <c r="O1145" s="275"/>
      <c r="P1145" s="275"/>
      <c r="Q1145" s="275"/>
      <c r="R1145" s="275"/>
      <c r="S1145" s="275"/>
      <c r="T1145" s="27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T1145" s="277" t="s">
        <v>153</v>
      </c>
      <c r="AU1145" s="277" t="s">
        <v>89</v>
      </c>
      <c r="AV1145" s="16" t="s">
        <v>92</v>
      </c>
      <c r="AW1145" s="16" t="s">
        <v>34</v>
      </c>
      <c r="AX1145" s="16" t="s">
        <v>80</v>
      </c>
      <c r="AY1145" s="277" t="s">
        <v>146</v>
      </c>
    </row>
    <row r="1146" s="13" customFormat="1">
      <c r="A1146" s="13"/>
      <c r="B1146" s="234"/>
      <c r="C1146" s="235"/>
      <c r="D1146" s="236" t="s">
        <v>153</v>
      </c>
      <c r="E1146" s="237" t="s">
        <v>1</v>
      </c>
      <c r="F1146" s="238" t="s">
        <v>191</v>
      </c>
      <c r="G1146" s="235"/>
      <c r="H1146" s="237" t="s">
        <v>1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153</v>
      </c>
      <c r="AU1146" s="244" t="s">
        <v>89</v>
      </c>
      <c r="AV1146" s="13" t="s">
        <v>85</v>
      </c>
      <c r="AW1146" s="13" t="s">
        <v>34</v>
      </c>
      <c r="AX1146" s="13" t="s">
        <v>80</v>
      </c>
      <c r="AY1146" s="244" t="s">
        <v>146</v>
      </c>
    </row>
    <row r="1147" s="14" customFormat="1">
      <c r="A1147" s="14"/>
      <c r="B1147" s="245"/>
      <c r="C1147" s="246"/>
      <c r="D1147" s="236" t="s">
        <v>153</v>
      </c>
      <c r="E1147" s="247" t="s">
        <v>1</v>
      </c>
      <c r="F1147" s="248" t="s">
        <v>297</v>
      </c>
      <c r="G1147" s="246"/>
      <c r="H1147" s="249">
        <v>5.8099999999999996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153</v>
      </c>
      <c r="AU1147" s="255" t="s">
        <v>89</v>
      </c>
      <c r="AV1147" s="14" t="s">
        <v>89</v>
      </c>
      <c r="AW1147" s="14" t="s">
        <v>34</v>
      </c>
      <c r="AX1147" s="14" t="s">
        <v>80</v>
      </c>
      <c r="AY1147" s="255" t="s">
        <v>146</v>
      </c>
    </row>
    <row r="1148" s="16" customFormat="1">
      <c r="A1148" s="16"/>
      <c r="B1148" s="267"/>
      <c r="C1148" s="268"/>
      <c r="D1148" s="236" t="s">
        <v>153</v>
      </c>
      <c r="E1148" s="269" t="s">
        <v>1</v>
      </c>
      <c r="F1148" s="270" t="s">
        <v>163</v>
      </c>
      <c r="G1148" s="268"/>
      <c r="H1148" s="271">
        <v>5.8099999999999996</v>
      </c>
      <c r="I1148" s="272"/>
      <c r="J1148" s="268"/>
      <c r="K1148" s="268"/>
      <c r="L1148" s="273"/>
      <c r="M1148" s="274"/>
      <c r="N1148" s="275"/>
      <c r="O1148" s="275"/>
      <c r="P1148" s="275"/>
      <c r="Q1148" s="275"/>
      <c r="R1148" s="275"/>
      <c r="S1148" s="275"/>
      <c r="T1148" s="27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T1148" s="277" t="s">
        <v>153</v>
      </c>
      <c r="AU1148" s="277" t="s">
        <v>89</v>
      </c>
      <c r="AV1148" s="16" t="s">
        <v>92</v>
      </c>
      <c r="AW1148" s="16" t="s">
        <v>34</v>
      </c>
      <c r="AX1148" s="16" t="s">
        <v>80</v>
      </c>
      <c r="AY1148" s="277" t="s">
        <v>146</v>
      </c>
    </row>
    <row r="1149" s="13" customFormat="1">
      <c r="A1149" s="13"/>
      <c r="B1149" s="234"/>
      <c r="C1149" s="235"/>
      <c r="D1149" s="236" t="s">
        <v>153</v>
      </c>
      <c r="E1149" s="237" t="s">
        <v>1</v>
      </c>
      <c r="F1149" s="238" t="s">
        <v>200</v>
      </c>
      <c r="G1149" s="235"/>
      <c r="H1149" s="237" t="s">
        <v>1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153</v>
      </c>
      <c r="AU1149" s="244" t="s">
        <v>89</v>
      </c>
      <c r="AV1149" s="13" t="s">
        <v>85</v>
      </c>
      <c r="AW1149" s="13" t="s">
        <v>34</v>
      </c>
      <c r="AX1149" s="13" t="s">
        <v>80</v>
      </c>
      <c r="AY1149" s="244" t="s">
        <v>146</v>
      </c>
    </row>
    <row r="1150" s="14" customFormat="1">
      <c r="A1150" s="14"/>
      <c r="B1150" s="245"/>
      <c r="C1150" s="246"/>
      <c r="D1150" s="236" t="s">
        <v>153</v>
      </c>
      <c r="E1150" s="247" t="s">
        <v>1</v>
      </c>
      <c r="F1150" s="248" t="s">
        <v>303</v>
      </c>
      <c r="G1150" s="246"/>
      <c r="H1150" s="249">
        <v>5.6719999999999997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153</v>
      </c>
      <c r="AU1150" s="255" t="s">
        <v>89</v>
      </c>
      <c r="AV1150" s="14" t="s">
        <v>89</v>
      </c>
      <c r="AW1150" s="14" t="s">
        <v>34</v>
      </c>
      <c r="AX1150" s="14" t="s">
        <v>80</v>
      </c>
      <c r="AY1150" s="255" t="s">
        <v>146</v>
      </c>
    </row>
    <row r="1151" s="16" customFormat="1">
      <c r="A1151" s="16"/>
      <c r="B1151" s="267"/>
      <c r="C1151" s="268"/>
      <c r="D1151" s="236" t="s">
        <v>153</v>
      </c>
      <c r="E1151" s="269" t="s">
        <v>1</v>
      </c>
      <c r="F1151" s="270" t="s">
        <v>163</v>
      </c>
      <c r="G1151" s="268"/>
      <c r="H1151" s="271">
        <v>5.6719999999999997</v>
      </c>
      <c r="I1151" s="272"/>
      <c r="J1151" s="268"/>
      <c r="K1151" s="268"/>
      <c r="L1151" s="273"/>
      <c r="M1151" s="274"/>
      <c r="N1151" s="275"/>
      <c r="O1151" s="275"/>
      <c r="P1151" s="275"/>
      <c r="Q1151" s="275"/>
      <c r="R1151" s="275"/>
      <c r="S1151" s="275"/>
      <c r="T1151" s="27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T1151" s="277" t="s">
        <v>153</v>
      </c>
      <c r="AU1151" s="277" t="s">
        <v>89</v>
      </c>
      <c r="AV1151" s="16" t="s">
        <v>92</v>
      </c>
      <c r="AW1151" s="16" t="s">
        <v>34</v>
      </c>
      <c r="AX1151" s="16" t="s">
        <v>80</v>
      </c>
      <c r="AY1151" s="277" t="s">
        <v>146</v>
      </c>
    </row>
    <row r="1152" s="13" customFormat="1">
      <c r="A1152" s="13"/>
      <c r="B1152" s="234"/>
      <c r="C1152" s="235"/>
      <c r="D1152" s="236" t="s">
        <v>153</v>
      </c>
      <c r="E1152" s="237" t="s">
        <v>1</v>
      </c>
      <c r="F1152" s="238" t="s">
        <v>238</v>
      </c>
      <c r="G1152" s="235"/>
      <c r="H1152" s="237" t="s">
        <v>1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153</v>
      </c>
      <c r="AU1152" s="244" t="s">
        <v>89</v>
      </c>
      <c r="AV1152" s="13" t="s">
        <v>85</v>
      </c>
      <c r="AW1152" s="13" t="s">
        <v>34</v>
      </c>
      <c r="AX1152" s="13" t="s">
        <v>80</v>
      </c>
      <c r="AY1152" s="244" t="s">
        <v>146</v>
      </c>
    </row>
    <row r="1153" s="13" customFormat="1">
      <c r="A1153" s="13"/>
      <c r="B1153" s="234"/>
      <c r="C1153" s="235"/>
      <c r="D1153" s="236" t="s">
        <v>153</v>
      </c>
      <c r="E1153" s="237" t="s">
        <v>1</v>
      </c>
      <c r="F1153" s="238" t="s">
        <v>191</v>
      </c>
      <c r="G1153" s="235"/>
      <c r="H1153" s="237" t="s">
        <v>1</v>
      </c>
      <c r="I1153" s="239"/>
      <c r="J1153" s="235"/>
      <c r="K1153" s="235"/>
      <c r="L1153" s="240"/>
      <c r="M1153" s="241"/>
      <c r="N1153" s="242"/>
      <c r="O1153" s="242"/>
      <c r="P1153" s="242"/>
      <c r="Q1153" s="242"/>
      <c r="R1153" s="242"/>
      <c r="S1153" s="242"/>
      <c r="T1153" s="24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4" t="s">
        <v>153</v>
      </c>
      <c r="AU1153" s="244" t="s">
        <v>89</v>
      </c>
      <c r="AV1153" s="13" t="s">
        <v>85</v>
      </c>
      <c r="AW1153" s="13" t="s">
        <v>34</v>
      </c>
      <c r="AX1153" s="13" t="s">
        <v>80</v>
      </c>
      <c r="AY1153" s="244" t="s">
        <v>146</v>
      </c>
    </row>
    <row r="1154" s="14" customFormat="1">
      <c r="A1154" s="14"/>
      <c r="B1154" s="245"/>
      <c r="C1154" s="246"/>
      <c r="D1154" s="236" t="s">
        <v>153</v>
      </c>
      <c r="E1154" s="247" t="s">
        <v>1</v>
      </c>
      <c r="F1154" s="248" t="s">
        <v>561</v>
      </c>
      <c r="G1154" s="246"/>
      <c r="H1154" s="249">
        <v>2.1000000000000001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153</v>
      </c>
      <c r="AU1154" s="255" t="s">
        <v>89</v>
      </c>
      <c r="AV1154" s="14" t="s">
        <v>89</v>
      </c>
      <c r="AW1154" s="14" t="s">
        <v>34</v>
      </c>
      <c r="AX1154" s="14" t="s">
        <v>80</v>
      </c>
      <c r="AY1154" s="255" t="s">
        <v>146</v>
      </c>
    </row>
    <row r="1155" s="16" customFormat="1">
      <c r="A1155" s="16"/>
      <c r="B1155" s="267"/>
      <c r="C1155" s="268"/>
      <c r="D1155" s="236" t="s">
        <v>153</v>
      </c>
      <c r="E1155" s="269" t="s">
        <v>1</v>
      </c>
      <c r="F1155" s="270" t="s">
        <v>163</v>
      </c>
      <c r="G1155" s="268"/>
      <c r="H1155" s="271">
        <v>2.1000000000000001</v>
      </c>
      <c r="I1155" s="272"/>
      <c r="J1155" s="268"/>
      <c r="K1155" s="268"/>
      <c r="L1155" s="273"/>
      <c r="M1155" s="274"/>
      <c r="N1155" s="275"/>
      <c r="O1155" s="275"/>
      <c r="P1155" s="275"/>
      <c r="Q1155" s="275"/>
      <c r="R1155" s="275"/>
      <c r="S1155" s="275"/>
      <c r="T1155" s="27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T1155" s="277" t="s">
        <v>153</v>
      </c>
      <c r="AU1155" s="277" t="s">
        <v>89</v>
      </c>
      <c r="AV1155" s="16" t="s">
        <v>92</v>
      </c>
      <c r="AW1155" s="16" t="s">
        <v>34</v>
      </c>
      <c r="AX1155" s="16" t="s">
        <v>80</v>
      </c>
      <c r="AY1155" s="277" t="s">
        <v>146</v>
      </c>
    </row>
    <row r="1156" s="13" customFormat="1">
      <c r="A1156" s="13"/>
      <c r="B1156" s="234"/>
      <c r="C1156" s="235"/>
      <c r="D1156" s="236" t="s">
        <v>153</v>
      </c>
      <c r="E1156" s="237" t="s">
        <v>1</v>
      </c>
      <c r="F1156" s="238" t="s">
        <v>194</v>
      </c>
      <c r="G1156" s="235"/>
      <c r="H1156" s="237" t="s">
        <v>1</v>
      </c>
      <c r="I1156" s="239"/>
      <c r="J1156" s="235"/>
      <c r="K1156" s="235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153</v>
      </c>
      <c r="AU1156" s="244" t="s">
        <v>89</v>
      </c>
      <c r="AV1156" s="13" t="s">
        <v>85</v>
      </c>
      <c r="AW1156" s="13" t="s">
        <v>34</v>
      </c>
      <c r="AX1156" s="13" t="s">
        <v>80</v>
      </c>
      <c r="AY1156" s="244" t="s">
        <v>146</v>
      </c>
    </row>
    <row r="1157" s="14" customFormat="1">
      <c r="A1157" s="14"/>
      <c r="B1157" s="245"/>
      <c r="C1157" s="246"/>
      <c r="D1157" s="236" t="s">
        <v>153</v>
      </c>
      <c r="E1157" s="247" t="s">
        <v>1</v>
      </c>
      <c r="F1157" s="248" t="s">
        <v>562</v>
      </c>
      <c r="G1157" s="246"/>
      <c r="H1157" s="249">
        <v>2.5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153</v>
      </c>
      <c r="AU1157" s="255" t="s">
        <v>89</v>
      </c>
      <c r="AV1157" s="14" t="s">
        <v>89</v>
      </c>
      <c r="AW1157" s="14" t="s">
        <v>34</v>
      </c>
      <c r="AX1157" s="14" t="s">
        <v>80</v>
      </c>
      <c r="AY1157" s="255" t="s">
        <v>146</v>
      </c>
    </row>
    <row r="1158" s="16" customFormat="1">
      <c r="A1158" s="16"/>
      <c r="B1158" s="267"/>
      <c r="C1158" s="268"/>
      <c r="D1158" s="236" t="s">
        <v>153</v>
      </c>
      <c r="E1158" s="269" t="s">
        <v>1</v>
      </c>
      <c r="F1158" s="270" t="s">
        <v>163</v>
      </c>
      <c r="G1158" s="268"/>
      <c r="H1158" s="271">
        <v>2.5</v>
      </c>
      <c r="I1158" s="272"/>
      <c r="J1158" s="268"/>
      <c r="K1158" s="268"/>
      <c r="L1158" s="273"/>
      <c r="M1158" s="274"/>
      <c r="N1158" s="275"/>
      <c r="O1158" s="275"/>
      <c r="P1158" s="275"/>
      <c r="Q1158" s="275"/>
      <c r="R1158" s="275"/>
      <c r="S1158" s="275"/>
      <c r="T1158" s="27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T1158" s="277" t="s">
        <v>153</v>
      </c>
      <c r="AU1158" s="277" t="s">
        <v>89</v>
      </c>
      <c r="AV1158" s="16" t="s">
        <v>92</v>
      </c>
      <c r="AW1158" s="16" t="s">
        <v>34</v>
      </c>
      <c r="AX1158" s="16" t="s">
        <v>80</v>
      </c>
      <c r="AY1158" s="277" t="s">
        <v>146</v>
      </c>
    </row>
    <row r="1159" s="13" customFormat="1">
      <c r="A1159" s="13"/>
      <c r="B1159" s="234"/>
      <c r="C1159" s="235"/>
      <c r="D1159" s="236" t="s">
        <v>153</v>
      </c>
      <c r="E1159" s="237" t="s">
        <v>1</v>
      </c>
      <c r="F1159" s="238" t="s">
        <v>156</v>
      </c>
      <c r="G1159" s="235"/>
      <c r="H1159" s="237" t="s">
        <v>1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153</v>
      </c>
      <c r="AU1159" s="244" t="s">
        <v>89</v>
      </c>
      <c r="AV1159" s="13" t="s">
        <v>85</v>
      </c>
      <c r="AW1159" s="13" t="s">
        <v>34</v>
      </c>
      <c r="AX1159" s="13" t="s">
        <v>80</v>
      </c>
      <c r="AY1159" s="244" t="s">
        <v>146</v>
      </c>
    </row>
    <row r="1160" s="14" customFormat="1">
      <c r="A1160" s="14"/>
      <c r="B1160" s="245"/>
      <c r="C1160" s="246"/>
      <c r="D1160" s="236" t="s">
        <v>153</v>
      </c>
      <c r="E1160" s="247" t="s">
        <v>1</v>
      </c>
      <c r="F1160" s="248" t="s">
        <v>563</v>
      </c>
      <c r="G1160" s="246"/>
      <c r="H1160" s="249">
        <v>2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153</v>
      </c>
      <c r="AU1160" s="255" t="s">
        <v>89</v>
      </c>
      <c r="AV1160" s="14" t="s">
        <v>89</v>
      </c>
      <c r="AW1160" s="14" t="s">
        <v>34</v>
      </c>
      <c r="AX1160" s="14" t="s">
        <v>80</v>
      </c>
      <c r="AY1160" s="255" t="s">
        <v>146</v>
      </c>
    </row>
    <row r="1161" s="16" customFormat="1">
      <c r="A1161" s="16"/>
      <c r="B1161" s="267"/>
      <c r="C1161" s="268"/>
      <c r="D1161" s="236" t="s">
        <v>153</v>
      </c>
      <c r="E1161" s="269" t="s">
        <v>1</v>
      </c>
      <c r="F1161" s="270" t="s">
        <v>163</v>
      </c>
      <c r="G1161" s="268"/>
      <c r="H1161" s="271">
        <v>2</v>
      </c>
      <c r="I1161" s="272"/>
      <c r="J1161" s="268"/>
      <c r="K1161" s="268"/>
      <c r="L1161" s="273"/>
      <c r="M1161" s="274"/>
      <c r="N1161" s="275"/>
      <c r="O1161" s="275"/>
      <c r="P1161" s="275"/>
      <c r="Q1161" s="275"/>
      <c r="R1161" s="275"/>
      <c r="S1161" s="275"/>
      <c r="T1161" s="27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T1161" s="277" t="s">
        <v>153</v>
      </c>
      <c r="AU1161" s="277" t="s">
        <v>89</v>
      </c>
      <c r="AV1161" s="16" t="s">
        <v>92</v>
      </c>
      <c r="AW1161" s="16" t="s">
        <v>34</v>
      </c>
      <c r="AX1161" s="16" t="s">
        <v>80</v>
      </c>
      <c r="AY1161" s="277" t="s">
        <v>146</v>
      </c>
    </row>
    <row r="1162" s="15" customFormat="1">
      <c r="A1162" s="15"/>
      <c r="B1162" s="256"/>
      <c r="C1162" s="257"/>
      <c r="D1162" s="236" t="s">
        <v>153</v>
      </c>
      <c r="E1162" s="258" t="s">
        <v>1</v>
      </c>
      <c r="F1162" s="259" t="s">
        <v>158</v>
      </c>
      <c r="G1162" s="257"/>
      <c r="H1162" s="260">
        <v>100.756</v>
      </c>
      <c r="I1162" s="261"/>
      <c r="J1162" s="257"/>
      <c r="K1162" s="257"/>
      <c r="L1162" s="262"/>
      <c r="M1162" s="263"/>
      <c r="N1162" s="264"/>
      <c r="O1162" s="264"/>
      <c r="P1162" s="264"/>
      <c r="Q1162" s="264"/>
      <c r="R1162" s="264"/>
      <c r="S1162" s="264"/>
      <c r="T1162" s="26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6" t="s">
        <v>153</v>
      </c>
      <c r="AU1162" s="266" t="s">
        <v>89</v>
      </c>
      <c r="AV1162" s="15" t="s">
        <v>95</v>
      </c>
      <c r="AW1162" s="15" t="s">
        <v>34</v>
      </c>
      <c r="AX1162" s="15" t="s">
        <v>85</v>
      </c>
      <c r="AY1162" s="266" t="s">
        <v>146</v>
      </c>
    </row>
    <row r="1163" s="2" customFormat="1" ht="16.5" customHeight="1">
      <c r="A1163" s="39"/>
      <c r="B1163" s="40"/>
      <c r="C1163" s="220" t="s">
        <v>660</v>
      </c>
      <c r="D1163" s="220" t="s">
        <v>148</v>
      </c>
      <c r="E1163" s="221" t="s">
        <v>661</v>
      </c>
      <c r="F1163" s="222" t="s">
        <v>662</v>
      </c>
      <c r="G1163" s="223" t="s">
        <v>308</v>
      </c>
      <c r="H1163" s="224">
        <v>62</v>
      </c>
      <c r="I1163" s="225"/>
      <c r="J1163" s="226">
        <f>ROUND(I1163*H1163,2)</f>
        <v>0</v>
      </c>
      <c r="K1163" s="227"/>
      <c r="L1163" s="45"/>
      <c r="M1163" s="228" t="s">
        <v>1</v>
      </c>
      <c r="N1163" s="229" t="s">
        <v>45</v>
      </c>
      <c r="O1163" s="92"/>
      <c r="P1163" s="230">
        <f>O1163*H1163</f>
        <v>0</v>
      </c>
      <c r="Q1163" s="230">
        <v>0.00021000000000000001</v>
      </c>
      <c r="R1163" s="230">
        <f>Q1163*H1163</f>
        <v>0.01302</v>
      </c>
      <c r="S1163" s="230">
        <v>0</v>
      </c>
      <c r="T1163" s="231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2" t="s">
        <v>355</v>
      </c>
      <c r="AT1163" s="232" t="s">
        <v>148</v>
      </c>
      <c r="AU1163" s="232" t="s">
        <v>89</v>
      </c>
      <c r="AY1163" s="18" t="s">
        <v>146</v>
      </c>
      <c r="BE1163" s="233">
        <f>IF(N1163="základní",J1163,0)</f>
        <v>0</v>
      </c>
      <c r="BF1163" s="233">
        <f>IF(N1163="snížená",J1163,0)</f>
        <v>0</v>
      </c>
      <c r="BG1163" s="233">
        <f>IF(N1163="zákl. přenesená",J1163,0)</f>
        <v>0</v>
      </c>
      <c r="BH1163" s="233">
        <f>IF(N1163="sníž. přenesená",J1163,0)</f>
        <v>0</v>
      </c>
      <c r="BI1163" s="233">
        <f>IF(N1163="nulová",J1163,0)</f>
        <v>0</v>
      </c>
      <c r="BJ1163" s="18" t="s">
        <v>85</v>
      </c>
      <c r="BK1163" s="233">
        <f>ROUND(I1163*H1163,2)</f>
        <v>0</v>
      </c>
      <c r="BL1163" s="18" t="s">
        <v>355</v>
      </c>
      <c r="BM1163" s="232" t="s">
        <v>663</v>
      </c>
    </row>
    <row r="1164" s="13" customFormat="1">
      <c r="A1164" s="13"/>
      <c r="B1164" s="234"/>
      <c r="C1164" s="235"/>
      <c r="D1164" s="236" t="s">
        <v>153</v>
      </c>
      <c r="E1164" s="237" t="s">
        <v>1</v>
      </c>
      <c r="F1164" s="238" t="s">
        <v>154</v>
      </c>
      <c r="G1164" s="235"/>
      <c r="H1164" s="237" t="s">
        <v>1</v>
      </c>
      <c r="I1164" s="239"/>
      <c r="J1164" s="235"/>
      <c r="K1164" s="235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153</v>
      </c>
      <c r="AU1164" s="244" t="s">
        <v>89</v>
      </c>
      <c r="AV1164" s="13" t="s">
        <v>85</v>
      </c>
      <c r="AW1164" s="13" t="s">
        <v>34</v>
      </c>
      <c r="AX1164" s="13" t="s">
        <v>80</v>
      </c>
      <c r="AY1164" s="244" t="s">
        <v>146</v>
      </c>
    </row>
    <row r="1165" s="13" customFormat="1">
      <c r="A1165" s="13"/>
      <c r="B1165" s="234"/>
      <c r="C1165" s="235"/>
      <c r="D1165" s="236" t="s">
        <v>153</v>
      </c>
      <c r="E1165" s="237" t="s">
        <v>1</v>
      </c>
      <c r="F1165" s="238" t="s">
        <v>664</v>
      </c>
      <c r="G1165" s="235"/>
      <c r="H1165" s="237" t="s">
        <v>1</v>
      </c>
      <c r="I1165" s="239"/>
      <c r="J1165" s="235"/>
      <c r="K1165" s="235"/>
      <c r="L1165" s="240"/>
      <c r="M1165" s="241"/>
      <c r="N1165" s="242"/>
      <c r="O1165" s="242"/>
      <c r="P1165" s="242"/>
      <c r="Q1165" s="242"/>
      <c r="R1165" s="242"/>
      <c r="S1165" s="242"/>
      <c r="T1165" s="24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4" t="s">
        <v>153</v>
      </c>
      <c r="AU1165" s="244" t="s">
        <v>89</v>
      </c>
      <c r="AV1165" s="13" t="s">
        <v>85</v>
      </c>
      <c r="AW1165" s="13" t="s">
        <v>34</v>
      </c>
      <c r="AX1165" s="13" t="s">
        <v>80</v>
      </c>
      <c r="AY1165" s="244" t="s">
        <v>146</v>
      </c>
    </row>
    <row r="1166" s="13" customFormat="1">
      <c r="A1166" s="13"/>
      <c r="B1166" s="234"/>
      <c r="C1166" s="235"/>
      <c r="D1166" s="236" t="s">
        <v>153</v>
      </c>
      <c r="E1166" s="237" t="s">
        <v>1</v>
      </c>
      <c r="F1166" s="238" t="s">
        <v>665</v>
      </c>
      <c r="G1166" s="235"/>
      <c r="H1166" s="237" t="s">
        <v>1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153</v>
      </c>
      <c r="AU1166" s="244" t="s">
        <v>89</v>
      </c>
      <c r="AV1166" s="13" t="s">
        <v>85</v>
      </c>
      <c r="AW1166" s="13" t="s">
        <v>34</v>
      </c>
      <c r="AX1166" s="13" t="s">
        <v>80</v>
      </c>
      <c r="AY1166" s="244" t="s">
        <v>146</v>
      </c>
    </row>
    <row r="1167" s="14" customFormat="1">
      <c r="A1167" s="14"/>
      <c r="B1167" s="245"/>
      <c r="C1167" s="246"/>
      <c r="D1167" s="236" t="s">
        <v>153</v>
      </c>
      <c r="E1167" s="247" t="s">
        <v>1</v>
      </c>
      <c r="F1167" s="248" t="s">
        <v>666</v>
      </c>
      <c r="G1167" s="246"/>
      <c r="H1167" s="249">
        <v>4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153</v>
      </c>
      <c r="AU1167" s="255" t="s">
        <v>89</v>
      </c>
      <c r="AV1167" s="14" t="s">
        <v>89</v>
      </c>
      <c r="AW1167" s="14" t="s">
        <v>34</v>
      </c>
      <c r="AX1167" s="14" t="s">
        <v>80</v>
      </c>
      <c r="AY1167" s="255" t="s">
        <v>146</v>
      </c>
    </row>
    <row r="1168" s="13" customFormat="1">
      <c r="A1168" s="13"/>
      <c r="B1168" s="234"/>
      <c r="C1168" s="235"/>
      <c r="D1168" s="236" t="s">
        <v>153</v>
      </c>
      <c r="E1168" s="237" t="s">
        <v>1</v>
      </c>
      <c r="F1168" s="238" t="s">
        <v>667</v>
      </c>
      <c r="G1168" s="235"/>
      <c r="H1168" s="237" t="s">
        <v>1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153</v>
      </c>
      <c r="AU1168" s="244" t="s">
        <v>89</v>
      </c>
      <c r="AV1168" s="13" t="s">
        <v>85</v>
      </c>
      <c r="AW1168" s="13" t="s">
        <v>34</v>
      </c>
      <c r="AX1168" s="13" t="s">
        <v>80</v>
      </c>
      <c r="AY1168" s="244" t="s">
        <v>146</v>
      </c>
    </row>
    <row r="1169" s="13" customFormat="1">
      <c r="A1169" s="13"/>
      <c r="B1169" s="234"/>
      <c r="C1169" s="235"/>
      <c r="D1169" s="236" t="s">
        <v>153</v>
      </c>
      <c r="E1169" s="237" t="s">
        <v>1</v>
      </c>
      <c r="F1169" s="238" t="s">
        <v>668</v>
      </c>
      <c r="G1169" s="235"/>
      <c r="H1169" s="237" t="s">
        <v>1</v>
      </c>
      <c r="I1169" s="239"/>
      <c r="J1169" s="235"/>
      <c r="K1169" s="235"/>
      <c r="L1169" s="240"/>
      <c r="M1169" s="241"/>
      <c r="N1169" s="242"/>
      <c r="O1169" s="242"/>
      <c r="P1169" s="242"/>
      <c r="Q1169" s="242"/>
      <c r="R1169" s="242"/>
      <c r="S1169" s="242"/>
      <c r="T1169" s="24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4" t="s">
        <v>153</v>
      </c>
      <c r="AU1169" s="244" t="s">
        <v>89</v>
      </c>
      <c r="AV1169" s="13" t="s">
        <v>85</v>
      </c>
      <c r="AW1169" s="13" t="s">
        <v>34</v>
      </c>
      <c r="AX1169" s="13" t="s">
        <v>80</v>
      </c>
      <c r="AY1169" s="244" t="s">
        <v>146</v>
      </c>
    </row>
    <row r="1170" s="13" customFormat="1">
      <c r="A1170" s="13"/>
      <c r="B1170" s="234"/>
      <c r="C1170" s="235"/>
      <c r="D1170" s="236" t="s">
        <v>153</v>
      </c>
      <c r="E1170" s="237" t="s">
        <v>1</v>
      </c>
      <c r="F1170" s="238" t="s">
        <v>669</v>
      </c>
      <c r="G1170" s="235"/>
      <c r="H1170" s="237" t="s">
        <v>1</v>
      </c>
      <c r="I1170" s="239"/>
      <c r="J1170" s="235"/>
      <c r="K1170" s="235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153</v>
      </c>
      <c r="AU1170" s="244" t="s">
        <v>89</v>
      </c>
      <c r="AV1170" s="13" t="s">
        <v>85</v>
      </c>
      <c r="AW1170" s="13" t="s">
        <v>34</v>
      </c>
      <c r="AX1170" s="13" t="s">
        <v>80</v>
      </c>
      <c r="AY1170" s="244" t="s">
        <v>146</v>
      </c>
    </row>
    <row r="1171" s="14" customFormat="1">
      <c r="A1171" s="14"/>
      <c r="B1171" s="245"/>
      <c r="C1171" s="246"/>
      <c r="D1171" s="236" t="s">
        <v>153</v>
      </c>
      <c r="E1171" s="247" t="s">
        <v>1</v>
      </c>
      <c r="F1171" s="248" t="s">
        <v>670</v>
      </c>
      <c r="G1171" s="246"/>
      <c r="H1171" s="249">
        <v>4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153</v>
      </c>
      <c r="AU1171" s="255" t="s">
        <v>89</v>
      </c>
      <c r="AV1171" s="14" t="s">
        <v>89</v>
      </c>
      <c r="AW1171" s="14" t="s">
        <v>34</v>
      </c>
      <c r="AX1171" s="14" t="s">
        <v>80</v>
      </c>
      <c r="AY1171" s="255" t="s">
        <v>146</v>
      </c>
    </row>
    <row r="1172" s="13" customFormat="1">
      <c r="A1172" s="13"/>
      <c r="B1172" s="234"/>
      <c r="C1172" s="235"/>
      <c r="D1172" s="236" t="s">
        <v>153</v>
      </c>
      <c r="E1172" s="237" t="s">
        <v>1</v>
      </c>
      <c r="F1172" s="238" t="s">
        <v>671</v>
      </c>
      <c r="G1172" s="235"/>
      <c r="H1172" s="237" t="s">
        <v>1</v>
      </c>
      <c r="I1172" s="239"/>
      <c r="J1172" s="235"/>
      <c r="K1172" s="235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153</v>
      </c>
      <c r="AU1172" s="244" t="s">
        <v>89</v>
      </c>
      <c r="AV1172" s="13" t="s">
        <v>85</v>
      </c>
      <c r="AW1172" s="13" t="s">
        <v>34</v>
      </c>
      <c r="AX1172" s="13" t="s">
        <v>80</v>
      </c>
      <c r="AY1172" s="244" t="s">
        <v>146</v>
      </c>
    </row>
    <row r="1173" s="14" customFormat="1">
      <c r="A1173" s="14"/>
      <c r="B1173" s="245"/>
      <c r="C1173" s="246"/>
      <c r="D1173" s="236" t="s">
        <v>153</v>
      </c>
      <c r="E1173" s="247" t="s">
        <v>1</v>
      </c>
      <c r="F1173" s="248" t="s">
        <v>672</v>
      </c>
      <c r="G1173" s="246"/>
      <c r="H1173" s="249">
        <v>10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153</v>
      </c>
      <c r="AU1173" s="255" t="s">
        <v>89</v>
      </c>
      <c r="AV1173" s="14" t="s">
        <v>89</v>
      </c>
      <c r="AW1173" s="14" t="s">
        <v>34</v>
      </c>
      <c r="AX1173" s="14" t="s">
        <v>80</v>
      </c>
      <c r="AY1173" s="255" t="s">
        <v>146</v>
      </c>
    </row>
    <row r="1174" s="14" customFormat="1">
      <c r="A1174" s="14"/>
      <c r="B1174" s="245"/>
      <c r="C1174" s="246"/>
      <c r="D1174" s="236" t="s">
        <v>153</v>
      </c>
      <c r="E1174" s="247" t="s">
        <v>1</v>
      </c>
      <c r="F1174" s="248" t="s">
        <v>673</v>
      </c>
      <c r="G1174" s="246"/>
      <c r="H1174" s="249">
        <v>4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153</v>
      </c>
      <c r="AU1174" s="255" t="s">
        <v>89</v>
      </c>
      <c r="AV1174" s="14" t="s">
        <v>89</v>
      </c>
      <c r="AW1174" s="14" t="s">
        <v>34</v>
      </c>
      <c r="AX1174" s="14" t="s">
        <v>80</v>
      </c>
      <c r="AY1174" s="255" t="s">
        <v>146</v>
      </c>
    </row>
    <row r="1175" s="14" customFormat="1">
      <c r="A1175" s="14"/>
      <c r="B1175" s="245"/>
      <c r="C1175" s="246"/>
      <c r="D1175" s="236" t="s">
        <v>153</v>
      </c>
      <c r="E1175" s="247" t="s">
        <v>1</v>
      </c>
      <c r="F1175" s="248" t="s">
        <v>674</v>
      </c>
      <c r="G1175" s="246"/>
      <c r="H1175" s="249">
        <v>8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153</v>
      </c>
      <c r="AU1175" s="255" t="s">
        <v>89</v>
      </c>
      <c r="AV1175" s="14" t="s">
        <v>89</v>
      </c>
      <c r="AW1175" s="14" t="s">
        <v>34</v>
      </c>
      <c r="AX1175" s="14" t="s">
        <v>80</v>
      </c>
      <c r="AY1175" s="255" t="s">
        <v>146</v>
      </c>
    </row>
    <row r="1176" s="14" customFormat="1">
      <c r="A1176" s="14"/>
      <c r="B1176" s="245"/>
      <c r="C1176" s="246"/>
      <c r="D1176" s="236" t="s">
        <v>153</v>
      </c>
      <c r="E1176" s="247" t="s">
        <v>1</v>
      </c>
      <c r="F1176" s="248" t="s">
        <v>675</v>
      </c>
      <c r="G1176" s="246"/>
      <c r="H1176" s="249">
        <v>4</v>
      </c>
      <c r="I1176" s="250"/>
      <c r="J1176" s="246"/>
      <c r="K1176" s="246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153</v>
      </c>
      <c r="AU1176" s="255" t="s">
        <v>89</v>
      </c>
      <c r="AV1176" s="14" t="s">
        <v>89</v>
      </c>
      <c r="AW1176" s="14" t="s">
        <v>34</v>
      </c>
      <c r="AX1176" s="14" t="s">
        <v>80</v>
      </c>
      <c r="AY1176" s="255" t="s">
        <v>146</v>
      </c>
    </row>
    <row r="1177" s="14" customFormat="1">
      <c r="A1177" s="14"/>
      <c r="B1177" s="245"/>
      <c r="C1177" s="246"/>
      <c r="D1177" s="236" t="s">
        <v>153</v>
      </c>
      <c r="E1177" s="247" t="s">
        <v>1</v>
      </c>
      <c r="F1177" s="248" t="s">
        <v>676</v>
      </c>
      <c r="G1177" s="246"/>
      <c r="H1177" s="249">
        <v>4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153</v>
      </c>
      <c r="AU1177" s="255" t="s">
        <v>89</v>
      </c>
      <c r="AV1177" s="14" t="s">
        <v>89</v>
      </c>
      <c r="AW1177" s="14" t="s">
        <v>34</v>
      </c>
      <c r="AX1177" s="14" t="s">
        <v>80</v>
      </c>
      <c r="AY1177" s="255" t="s">
        <v>146</v>
      </c>
    </row>
    <row r="1178" s="14" customFormat="1">
      <c r="A1178" s="14"/>
      <c r="B1178" s="245"/>
      <c r="C1178" s="246"/>
      <c r="D1178" s="236" t="s">
        <v>153</v>
      </c>
      <c r="E1178" s="247" t="s">
        <v>1</v>
      </c>
      <c r="F1178" s="248" t="s">
        <v>677</v>
      </c>
      <c r="G1178" s="246"/>
      <c r="H1178" s="249">
        <v>4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153</v>
      </c>
      <c r="AU1178" s="255" t="s">
        <v>89</v>
      </c>
      <c r="AV1178" s="14" t="s">
        <v>89</v>
      </c>
      <c r="AW1178" s="14" t="s">
        <v>34</v>
      </c>
      <c r="AX1178" s="14" t="s">
        <v>80</v>
      </c>
      <c r="AY1178" s="255" t="s">
        <v>146</v>
      </c>
    </row>
    <row r="1179" s="14" customFormat="1">
      <c r="A1179" s="14"/>
      <c r="B1179" s="245"/>
      <c r="C1179" s="246"/>
      <c r="D1179" s="236" t="s">
        <v>153</v>
      </c>
      <c r="E1179" s="247" t="s">
        <v>1</v>
      </c>
      <c r="F1179" s="248" t="s">
        <v>678</v>
      </c>
      <c r="G1179" s="246"/>
      <c r="H1179" s="249">
        <v>4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153</v>
      </c>
      <c r="AU1179" s="255" t="s">
        <v>89</v>
      </c>
      <c r="AV1179" s="14" t="s">
        <v>89</v>
      </c>
      <c r="AW1179" s="14" t="s">
        <v>34</v>
      </c>
      <c r="AX1179" s="14" t="s">
        <v>80</v>
      </c>
      <c r="AY1179" s="255" t="s">
        <v>146</v>
      </c>
    </row>
    <row r="1180" s="14" customFormat="1">
      <c r="A1180" s="14"/>
      <c r="B1180" s="245"/>
      <c r="C1180" s="246"/>
      <c r="D1180" s="236" t="s">
        <v>153</v>
      </c>
      <c r="E1180" s="247" t="s">
        <v>1</v>
      </c>
      <c r="F1180" s="248" t="s">
        <v>679</v>
      </c>
      <c r="G1180" s="246"/>
      <c r="H1180" s="249">
        <v>4</v>
      </c>
      <c r="I1180" s="250"/>
      <c r="J1180" s="246"/>
      <c r="K1180" s="246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153</v>
      </c>
      <c r="AU1180" s="255" t="s">
        <v>89</v>
      </c>
      <c r="AV1180" s="14" t="s">
        <v>89</v>
      </c>
      <c r="AW1180" s="14" t="s">
        <v>34</v>
      </c>
      <c r="AX1180" s="14" t="s">
        <v>80</v>
      </c>
      <c r="AY1180" s="255" t="s">
        <v>146</v>
      </c>
    </row>
    <row r="1181" s="13" customFormat="1">
      <c r="A1181" s="13"/>
      <c r="B1181" s="234"/>
      <c r="C1181" s="235"/>
      <c r="D1181" s="236" t="s">
        <v>153</v>
      </c>
      <c r="E1181" s="237" t="s">
        <v>1</v>
      </c>
      <c r="F1181" s="238" t="s">
        <v>680</v>
      </c>
      <c r="G1181" s="235"/>
      <c r="H1181" s="237" t="s">
        <v>1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153</v>
      </c>
      <c r="AU1181" s="244" t="s">
        <v>89</v>
      </c>
      <c r="AV1181" s="13" t="s">
        <v>85</v>
      </c>
      <c r="AW1181" s="13" t="s">
        <v>34</v>
      </c>
      <c r="AX1181" s="13" t="s">
        <v>80</v>
      </c>
      <c r="AY1181" s="244" t="s">
        <v>146</v>
      </c>
    </row>
    <row r="1182" s="14" customFormat="1">
      <c r="A1182" s="14"/>
      <c r="B1182" s="245"/>
      <c r="C1182" s="246"/>
      <c r="D1182" s="236" t="s">
        <v>153</v>
      </c>
      <c r="E1182" s="247" t="s">
        <v>1</v>
      </c>
      <c r="F1182" s="248" t="s">
        <v>681</v>
      </c>
      <c r="G1182" s="246"/>
      <c r="H1182" s="249">
        <v>4</v>
      </c>
      <c r="I1182" s="250"/>
      <c r="J1182" s="246"/>
      <c r="K1182" s="246"/>
      <c r="L1182" s="251"/>
      <c r="M1182" s="252"/>
      <c r="N1182" s="253"/>
      <c r="O1182" s="253"/>
      <c r="P1182" s="253"/>
      <c r="Q1182" s="253"/>
      <c r="R1182" s="253"/>
      <c r="S1182" s="253"/>
      <c r="T1182" s="25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5" t="s">
        <v>153</v>
      </c>
      <c r="AU1182" s="255" t="s">
        <v>89</v>
      </c>
      <c r="AV1182" s="14" t="s">
        <v>89</v>
      </c>
      <c r="AW1182" s="14" t="s">
        <v>34</v>
      </c>
      <c r="AX1182" s="14" t="s">
        <v>80</v>
      </c>
      <c r="AY1182" s="255" t="s">
        <v>146</v>
      </c>
    </row>
    <row r="1183" s="16" customFormat="1">
      <c r="A1183" s="16"/>
      <c r="B1183" s="267"/>
      <c r="C1183" s="268"/>
      <c r="D1183" s="236" t="s">
        <v>153</v>
      </c>
      <c r="E1183" s="269" t="s">
        <v>1</v>
      </c>
      <c r="F1183" s="270" t="s">
        <v>163</v>
      </c>
      <c r="G1183" s="268"/>
      <c r="H1183" s="271">
        <v>54</v>
      </c>
      <c r="I1183" s="272"/>
      <c r="J1183" s="268"/>
      <c r="K1183" s="268"/>
      <c r="L1183" s="273"/>
      <c r="M1183" s="274"/>
      <c r="N1183" s="275"/>
      <c r="O1183" s="275"/>
      <c r="P1183" s="275"/>
      <c r="Q1183" s="275"/>
      <c r="R1183" s="275"/>
      <c r="S1183" s="275"/>
      <c r="T1183" s="27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T1183" s="277" t="s">
        <v>153</v>
      </c>
      <c r="AU1183" s="277" t="s">
        <v>89</v>
      </c>
      <c r="AV1183" s="16" t="s">
        <v>92</v>
      </c>
      <c r="AW1183" s="16" t="s">
        <v>34</v>
      </c>
      <c r="AX1183" s="16" t="s">
        <v>80</v>
      </c>
      <c r="AY1183" s="277" t="s">
        <v>146</v>
      </c>
    </row>
    <row r="1184" s="13" customFormat="1">
      <c r="A1184" s="13"/>
      <c r="B1184" s="234"/>
      <c r="C1184" s="235"/>
      <c r="D1184" s="236" t="s">
        <v>153</v>
      </c>
      <c r="E1184" s="237" t="s">
        <v>1</v>
      </c>
      <c r="F1184" s="238" t="s">
        <v>197</v>
      </c>
      <c r="G1184" s="235"/>
      <c r="H1184" s="237" t="s">
        <v>1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153</v>
      </c>
      <c r="AU1184" s="244" t="s">
        <v>89</v>
      </c>
      <c r="AV1184" s="13" t="s">
        <v>85</v>
      </c>
      <c r="AW1184" s="13" t="s">
        <v>34</v>
      </c>
      <c r="AX1184" s="13" t="s">
        <v>80</v>
      </c>
      <c r="AY1184" s="244" t="s">
        <v>146</v>
      </c>
    </row>
    <row r="1185" s="13" customFormat="1">
      <c r="A1185" s="13"/>
      <c r="B1185" s="234"/>
      <c r="C1185" s="235"/>
      <c r="D1185" s="236" t="s">
        <v>153</v>
      </c>
      <c r="E1185" s="237" t="s">
        <v>1</v>
      </c>
      <c r="F1185" s="238" t="s">
        <v>682</v>
      </c>
      <c r="G1185" s="235"/>
      <c r="H1185" s="237" t="s">
        <v>1</v>
      </c>
      <c r="I1185" s="239"/>
      <c r="J1185" s="235"/>
      <c r="K1185" s="235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153</v>
      </c>
      <c r="AU1185" s="244" t="s">
        <v>89</v>
      </c>
      <c r="AV1185" s="13" t="s">
        <v>85</v>
      </c>
      <c r="AW1185" s="13" t="s">
        <v>34</v>
      </c>
      <c r="AX1185" s="13" t="s">
        <v>80</v>
      </c>
      <c r="AY1185" s="244" t="s">
        <v>146</v>
      </c>
    </row>
    <row r="1186" s="16" customFormat="1">
      <c r="A1186" s="16"/>
      <c r="B1186" s="267"/>
      <c r="C1186" s="268"/>
      <c r="D1186" s="236" t="s">
        <v>153</v>
      </c>
      <c r="E1186" s="269" t="s">
        <v>1</v>
      </c>
      <c r="F1186" s="270" t="s">
        <v>163</v>
      </c>
      <c r="G1186" s="268"/>
      <c r="H1186" s="271">
        <v>0</v>
      </c>
      <c r="I1186" s="272"/>
      <c r="J1186" s="268"/>
      <c r="K1186" s="268"/>
      <c r="L1186" s="273"/>
      <c r="M1186" s="274"/>
      <c r="N1186" s="275"/>
      <c r="O1186" s="275"/>
      <c r="P1186" s="275"/>
      <c r="Q1186" s="275"/>
      <c r="R1186" s="275"/>
      <c r="S1186" s="275"/>
      <c r="T1186" s="27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77" t="s">
        <v>153</v>
      </c>
      <c r="AU1186" s="277" t="s">
        <v>89</v>
      </c>
      <c r="AV1186" s="16" t="s">
        <v>92</v>
      </c>
      <c r="AW1186" s="16" t="s">
        <v>34</v>
      </c>
      <c r="AX1186" s="16" t="s">
        <v>80</v>
      </c>
      <c r="AY1186" s="277" t="s">
        <v>146</v>
      </c>
    </row>
    <row r="1187" s="13" customFormat="1">
      <c r="A1187" s="13"/>
      <c r="B1187" s="234"/>
      <c r="C1187" s="235"/>
      <c r="D1187" s="236" t="s">
        <v>153</v>
      </c>
      <c r="E1187" s="237" t="s">
        <v>1</v>
      </c>
      <c r="F1187" s="238" t="s">
        <v>200</v>
      </c>
      <c r="G1187" s="235"/>
      <c r="H1187" s="237" t="s">
        <v>1</v>
      </c>
      <c r="I1187" s="239"/>
      <c r="J1187" s="235"/>
      <c r="K1187" s="235"/>
      <c r="L1187" s="240"/>
      <c r="M1187" s="241"/>
      <c r="N1187" s="242"/>
      <c r="O1187" s="242"/>
      <c r="P1187" s="242"/>
      <c r="Q1187" s="242"/>
      <c r="R1187" s="242"/>
      <c r="S1187" s="242"/>
      <c r="T1187" s="24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4" t="s">
        <v>153</v>
      </c>
      <c r="AU1187" s="244" t="s">
        <v>89</v>
      </c>
      <c r="AV1187" s="13" t="s">
        <v>85</v>
      </c>
      <c r="AW1187" s="13" t="s">
        <v>34</v>
      </c>
      <c r="AX1187" s="13" t="s">
        <v>80</v>
      </c>
      <c r="AY1187" s="244" t="s">
        <v>146</v>
      </c>
    </row>
    <row r="1188" s="14" customFormat="1">
      <c r="A1188" s="14"/>
      <c r="B1188" s="245"/>
      <c r="C1188" s="246"/>
      <c r="D1188" s="236" t="s">
        <v>153</v>
      </c>
      <c r="E1188" s="247" t="s">
        <v>1</v>
      </c>
      <c r="F1188" s="248" t="s">
        <v>683</v>
      </c>
      <c r="G1188" s="246"/>
      <c r="H1188" s="249">
        <v>4</v>
      </c>
      <c r="I1188" s="250"/>
      <c r="J1188" s="246"/>
      <c r="K1188" s="246"/>
      <c r="L1188" s="251"/>
      <c r="M1188" s="252"/>
      <c r="N1188" s="253"/>
      <c r="O1188" s="253"/>
      <c r="P1188" s="253"/>
      <c r="Q1188" s="253"/>
      <c r="R1188" s="253"/>
      <c r="S1188" s="253"/>
      <c r="T1188" s="25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5" t="s">
        <v>153</v>
      </c>
      <c r="AU1188" s="255" t="s">
        <v>89</v>
      </c>
      <c r="AV1188" s="14" t="s">
        <v>89</v>
      </c>
      <c r="AW1188" s="14" t="s">
        <v>34</v>
      </c>
      <c r="AX1188" s="14" t="s">
        <v>80</v>
      </c>
      <c r="AY1188" s="255" t="s">
        <v>146</v>
      </c>
    </row>
    <row r="1189" s="16" customFormat="1">
      <c r="A1189" s="16"/>
      <c r="B1189" s="267"/>
      <c r="C1189" s="268"/>
      <c r="D1189" s="236" t="s">
        <v>153</v>
      </c>
      <c r="E1189" s="269" t="s">
        <v>1</v>
      </c>
      <c r="F1189" s="270" t="s">
        <v>163</v>
      </c>
      <c r="G1189" s="268"/>
      <c r="H1189" s="271">
        <v>4</v>
      </c>
      <c r="I1189" s="272"/>
      <c r="J1189" s="268"/>
      <c r="K1189" s="268"/>
      <c r="L1189" s="273"/>
      <c r="M1189" s="274"/>
      <c r="N1189" s="275"/>
      <c r="O1189" s="275"/>
      <c r="P1189" s="275"/>
      <c r="Q1189" s="275"/>
      <c r="R1189" s="275"/>
      <c r="S1189" s="275"/>
      <c r="T1189" s="27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77" t="s">
        <v>153</v>
      </c>
      <c r="AU1189" s="277" t="s">
        <v>89</v>
      </c>
      <c r="AV1189" s="16" t="s">
        <v>92</v>
      </c>
      <c r="AW1189" s="16" t="s">
        <v>34</v>
      </c>
      <c r="AX1189" s="16" t="s">
        <v>80</v>
      </c>
      <c r="AY1189" s="277" t="s">
        <v>146</v>
      </c>
    </row>
    <row r="1190" s="13" customFormat="1">
      <c r="A1190" s="13"/>
      <c r="B1190" s="234"/>
      <c r="C1190" s="235"/>
      <c r="D1190" s="236" t="s">
        <v>153</v>
      </c>
      <c r="E1190" s="237" t="s">
        <v>1</v>
      </c>
      <c r="F1190" s="238" t="s">
        <v>191</v>
      </c>
      <c r="G1190" s="235"/>
      <c r="H1190" s="237" t="s">
        <v>1</v>
      </c>
      <c r="I1190" s="239"/>
      <c r="J1190" s="235"/>
      <c r="K1190" s="235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153</v>
      </c>
      <c r="AU1190" s="244" t="s">
        <v>89</v>
      </c>
      <c r="AV1190" s="13" t="s">
        <v>85</v>
      </c>
      <c r="AW1190" s="13" t="s">
        <v>34</v>
      </c>
      <c r="AX1190" s="13" t="s">
        <v>80</v>
      </c>
      <c r="AY1190" s="244" t="s">
        <v>146</v>
      </c>
    </row>
    <row r="1191" s="13" customFormat="1">
      <c r="A1191" s="13"/>
      <c r="B1191" s="234"/>
      <c r="C1191" s="235"/>
      <c r="D1191" s="236" t="s">
        <v>153</v>
      </c>
      <c r="E1191" s="237" t="s">
        <v>1</v>
      </c>
      <c r="F1191" s="238" t="s">
        <v>684</v>
      </c>
      <c r="G1191" s="235"/>
      <c r="H1191" s="237" t="s">
        <v>1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153</v>
      </c>
      <c r="AU1191" s="244" t="s">
        <v>89</v>
      </c>
      <c r="AV1191" s="13" t="s">
        <v>85</v>
      </c>
      <c r="AW1191" s="13" t="s">
        <v>34</v>
      </c>
      <c r="AX1191" s="13" t="s">
        <v>80</v>
      </c>
      <c r="AY1191" s="244" t="s">
        <v>146</v>
      </c>
    </row>
    <row r="1192" s="14" customFormat="1">
      <c r="A1192" s="14"/>
      <c r="B1192" s="245"/>
      <c r="C1192" s="246"/>
      <c r="D1192" s="236" t="s">
        <v>153</v>
      </c>
      <c r="E1192" s="247" t="s">
        <v>1</v>
      </c>
      <c r="F1192" s="248" t="s">
        <v>685</v>
      </c>
      <c r="G1192" s="246"/>
      <c r="H1192" s="249">
        <v>4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153</v>
      </c>
      <c r="AU1192" s="255" t="s">
        <v>89</v>
      </c>
      <c r="AV1192" s="14" t="s">
        <v>89</v>
      </c>
      <c r="AW1192" s="14" t="s">
        <v>34</v>
      </c>
      <c r="AX1192" s="14" t="s">
        <v>80</v>
      </c>
      <c r="AY1192" s="255" t="s">
        <v>146</v>
      </c>
    </row>
    <row r="1193" s="16" customFormat="1">
      <c r="A1193" s="16"/>
      <c r="B1193" s="267"/>
      <c r="C1193" s="268"/>
      <c r="D1193" s="236" t="s">
        <v>153</v>
      </c>
      <c r="E1193" s="269" t="s">
        <v>1</v>
      </c>
      <c r="F1193" s="270" t="s">
        <v>163</v>
      </c>
      <c r="G1193" s="268"/>
      <c r="H1193" s="271">
        <v>4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153</v>
      </c>
      <c r="AU1193" s="277" t="s">
        <v>89</v>
      </c>
      <c r="AV1193" s="16" t="s">
        <v>92</v>
      </c>
      <c r="AW1193" s="16" t="s">
        <v>34</v>
      </c>
      <c r="AX1193" s="16" t="s">
        <v>80</v>
      </c>
      <c r="AY1193" s="277" t="s">
        <v>146</v>
      </c>
    </row>
    <row r="1194" s="13" customFormat="1">
      <c r="A1194" s="13"/>
      <c r="B1194" s="234"/>
      <c r="C1194" s="235"/>
      <c r="D1194" s="236" t="s">
        <v>153</v>
      </c>
      <c r="E1194" s="237" t="s">
        <v>1</v>
      </c>
      <c r="F1194" s="238" t="s">
        <v>590</v>
      </c>
      <c r="G1194" s="235"/>
      <c r="H1194" s="237" t="s">
        <v>1</v>
      </c>
      <c r="I1194" s="239"/>
      <c r="J1194" s="235"/>
      <c r="K1194" s="235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153</v>
      </c>
      <c r="AU1194" s="244" t="s">
        <v>89</v>
      </c>
      <c r="AV1194" s="13" t="s">
        <v>85</v>
      </c>
      <c r="AW1194" s="13" t="s">
        <v>34</v>
      </c>
      <c r="AX1194" s="13" t="s">
        <v>80</v>
      </c>
      <c r="AY1194" s="244" t="s">
        <v>146</v>
      </c>
    </row>
    <row r="1195" s="13" customFormat="1">
      <c r="A1195" s="13"/>
      <c r="B1195" s="234"/>
      <c r="C1195" s="235"/>
      <c r="D1195" s="236" t="s">
        <v>153</v>
      </c>
      <c r="E1195" s="237" t="s">
        <v>1</v>
      </c>
      <c r="F1195" s="238" t="s">
        <v>686</v>
      </c>
      <c r="G1195" s="235"/>
      <c r="H1195" s="237" t="s">
        <v>1</v>
      </c>
      <c r="I1195" s="239"/>
      <c r="J1195" s="235"/>
      <c r="K1195" s="235"/>
      <c r="L1195" s="240"/>
      <c r="M1195" s="241"/>
      <c r="N1195" s="242"/>
      <c r="O1195" s="242"/>
      <c r="P1195" s="242"/>
      <c r="Q1195" s="242"/>
      <c r="R1195" s="242"/>
      <c r="S1195" s="242"/>
      <c r="T1195" s="24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4" t="s">
        <v>153</v>
      </c>
      <c r="AU1195" s="244" t="s">
        <v>89</v>
      </c>
      <c r="AV1195" s="13" t="s">
        <v>85</v>
      </c>
      <c r="AW1195" s="13" t="s">
        <v>34</v>
      </c>
      <c r="AX1195" s="13" t="s">
        <v>80</v>
      </c>
      <c r="AY1195" s="244" t="s">
        <v>146</v>
      </c>
    </row>
    <row r="1196" s="13" customFormat="1">
      <c r="A1196" s="13"/>
      <c r="B1196" s="234"/>
      <c r="C1196" s="235"/>
      <c r="D1196" s="236" t="s">
        <v>153</v>
      </c>
      <c r="E1196" s="237" t="s">
        <v>1</v>
      </c>
      <c r="F1196" s="238" t="s">
        <v>687</v>
      </c>
      <c r="G1196" s="235"/>
      <c r="H1196" s="237" t="s">
        <v>1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153</v>
      </c>
      <c r="AU1196" s="244" t="s">
        <v>89</v>
      </c>
      <c r="AV1196" s="13" t="s">
        <v>85</v>
      </c>
      <c r="AW1196" s="13" t="s">
        <v>34</v>
      </c>
      <c r="AX1196" s="13" t="s">
        <v>80</v>
      </c>
      <c r="AY1196" s="244" t="s">
        <v>146</v>
      </c>
    </row>
    <row r="1197" s="16" customFormat="1">
      <c r="A1197" s="16"/>
      <c r="B1197" s="267"/>
      <c r="C1197" s="268"/>
      <c r="D1197" s="236" t="s">
        <v>153</v>
      </c>
      <c r="E1197" s="269" t="s">
        <v>1</v>
      </c>
      <c r="F1197" s="270" t="s">
        <v>163</v>
      </c>
      <c r="G1197" s="268"/>
      <c r="H1197" s="271">
        <v>0</v>
      </c>
      <c r="I1197" s="272"/>
      <c r="J1197" s="268"/>
      <c r="K1197" s="268"/>
      <c r="L1197" s="273"/>
      <c r="M1197" s="274"/>
      <c r="N1197" s="275"/>
      <c r="O1197" s="275"/>
      <c r="P1197" s="275"/>
      <c r="Q1197" s="275"/>
      <c r="R1197" s="275"/>
      <c r="S1197" s="275"/>
      <c r="T1197" s="27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T1197" s="277" t="s">
        <v>153</v>
      </c>
      <c r="AU1197" s="277" t="s">
        <v>89</v>
      </c>
      <c r="AV1197" s="16" t="s">
        <v>92</v>
      </c>
      <c r="AW1197" s="16" t="s">
        <v>34</v>
      </c>
      <c r="AX1197" s="16" t="s">
        <v>80</v>
      </c>
      <c r="AY1197" s="277" t="s">
        <v>146</v>
      </c>
    </row>
    <row r="1198" s="15" customFormat="1">
      <c r="A1198" s="15"/>
      <c r="B1198" s="256"/>
      <c r="C1198" s="257"/>
      <c r="D1198" s="236" t="s">
        <v>153</v>
      </c>
      <c r="E1198" s="258" t="s">
        <v>1</v>
      </c>
      <c r="F1198" s="259" t="s">
        <v>158</v>
      </c>
      <c r="G1198" s="257"/>
      <c r="H1198" s="260">
        <v>62</v>
      </c>
      <c r="I1198" s="261"/>
      <c r="J1198" s="257"/>
      <c r="K1198" s="257"/>
      <c r="L1198" s="262"/>
      <c r="M1198" s="263"/>
      <c r="N1198" s="264"/>
      <c r="O1198" s="264"/>
      <c r="P1198" s="264"/>
      <c r="Q1198" s="264"/>
      <c r="R1198" s="264"/>
      <c r="S1198" s="264"/>
      <c r="T1198" s="26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T1198" s="266" t="s">
        <v>153</v>
      </c>
      <c r="AU1198" s="266" t="s">
        <v>89</v>
      </c>
      <c r="AV1198" s="15" t="s">
        <v>95</v>
      </c>
      <c r="AW1198" s="15" t="s">
        <v>34</v>
      </c>
      <c r="AX1198" s="15" t="s">
        <v>85</v>
      </c>
      <c r="AY1198" s="266" t="s">
        <v>146</v>
      </c>
    </row>
    <row r="1199" s="2" customFormat="1" ht="16.5" customHeight="1">
      <c r="A1199" s="39"/>
      <c r="B1199" s="40"/>
      <c r="C1199" s="220" t="s">
        <v>688</v>
      </c>
      <c r="D1199" s="220" t="s">
        <v>148</v>
      </c>
      <c r="E1199" s="221" t="s">
        <v>689</v>
      </c>
      <c r="F1199" s="222" t="s">
        <v>690</v>
      </c>
      <c r="G1199" s="223" t="s">
        <v>308</v>
      </c>
      <c r="H1199" s="224">
        <v>4</v>
      </c>
      <c r="I1199" s="225"/>
      <c r="J1199" s="226">
        <f>ROUND(I1199*H1199,2)</f>
        <v>0</v>
      </c>
      <c r="K1199" s="227"/>
      <c r="L1199" s="45"/>
      <c r="M1199" s="228" t="s">
        <v>1</v>
      </c>
      <c r="N1199" s="229" t="s">
        <v>45</v>
      </c>
      <c r="O1199" s="92"/>
      <c r="P1199" s="230">
        <f>O1199*H1199</f>
        <v>0</v>
      </c>
      <c r="Q1199" s="230">
        <v>0.00020000000000000001</v>
      </c>
      <c r="R1199" s="230">
        <f>Q1199*H1199</f>
        <v>0.00080000000000000004</v>
      </c>
      <c r="S1199" s="230">
        <v>0</v>
      </c>
      <c r="T1199" s="231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2" t="s">
        <v>355</v>
      </c>
      <c r="AT1199" s="232" t="s">
        <v>148</v>
      </c>
      <c r="AU1199" s="232" t="s">
        <v>89</v>
      </c>
      <c r="AY1199" s="18" t="s">
        <v>146</v>
      </c>
      <c r="BE1199" s="233">
        <f>IF(N1199="základní",J1199,0)</f>
        <v>0</v>
      </c>
      <c r="BF1199" s="233">
        <f>IF(N1199="snížená",J1199,0)</f>
        <v>0</v>
      </c>
      <c r="BG1199" s="233">
        <f>IF(N1199="zákl. přenesená",J1199,0)</f>
        <v>0</v>
      </c>
      <c r="BH1199" s="233">
        <f>IF(N1199="sníž. přenesená",J1199,0)</f>
        <v>0</v>
      </c>
      <c r="BI1199" s="233">
        <f>IF(N1199="nulová",J1199,0)</f>
        <v>0</v>
      </c>
      <c r="BJ1199" s="18" t="s">
        <v>85</v>
      </c>
      <c r="BK1199" s="233">
        <f>ROUND(I1199*H1199,2)</f>
        <v>0</v>
      </c>
      <c r="BL1199" s="18" t="s">
        <v>355</v>
      </c>
      <c r="BM1199" s="232" t="s">
        <v>691</v>
      </c>
    </row>
    <row r="1200" s="13" customFormat="1">
      <c r="A1200" s="13"/>
      <c r="B1200" s="234"/>
      <c r="C1200" s="235"/>
      <c r="D1200" s="236" t="s">
        <v>153</v>
      </c>
      <c r="E1200" s="237" t="s">
        <v>1</v>
      </c>
      <c r="F1200" s="238" t="s">
        <v>154</v>
      </c>
      <c r="G1200" s="235"/>
      <c r="H1200" s="237" t="s">
        <v>1</v>
      </c>
      <c r="I1200" s="239"/>
      <c r="J1200" s="235"/>
      <c r="K1200" s="235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153</v>
      </c>
      <c r="AU1200" s="244" t="s">
        <v>89</v>
      </c>
      <c r="AV1200" s="13" t="s">
        <v>85</v>
      </c>
      <c r="AW1200" s="13" t="s">
        <v>34</v>
      </c>
      <c r="AX1200" s="13" t="s">
        <v>80</v>
      </c>
      <c r="AY1200" s="244" t="s">
        <v>146</v>
      </c>
    </row>
    <row r="1201" s="13" customFormat="1">
      <c r="A1201" s="13"/>
      <c r="B1201" s="234"/>
      <c r="C1201" s="235"/>
      <c r="D1201" s="236" t="s">
        <v>153</v>
      </c>
      <c r="E1201" s="237" t="s">
        <v>1</v>
      </c>
      <c r="F1201" s="238" t="s">
        <v>664</v>
      </c>
      <c r="G1201" s="235"/>
      <c r="H1201" s="237" t="s">
        <v>1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153</v>
      </c>
      <c r="AU1201" s="244" t="s">
        <v>89</v>
      </c>
      <c r="AV1201" s="13" t="s">
        <v>85</v>
      </c>
      <c r="AW1201" s="13" t="s">
        <v>34</v>
      </c>
      <c r="AX1201" s="13" t="s">
        <v>80</v>
      </c>
      <c r="AY1201" s="244" t="s">
        <v>146</v>
      </c>
    </row>
    <row r="1202" s="13" customFormat="1">
      <c r="A1202" s="13"/>
      <c r="B1202" s="234"/>
      <c r="C1202" s="235"/>
      <c r="D1202" s="236" t="s">
        <v>153</v>
      </c>
      <c r="E1202" s="237" t="s">
        <v>1</v>
      </c>
      <c r="F1202" s="238" t="s">
        <v>665</v>
      </c>
      <c r="G1202" s="235"/>
      <c r="H1202" s="237" t="s">
        <v>1</v>
      </c>
      <c r="I1202" s="239"/>
      <c r="J1202" s="235"/>
      <c r="K1202" s="235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153</v>
      </c>
      <c r="AU1202" s="244" t="s">
        <v>89</v>
      </c>
      <c r="AV1202" s="13" t="s">
        <v>85</v>
      </c>
      <c r="AW1202" s="13" t="s">
        <v>34</v>
      </c>
      <c r="AX1202" s="13" t="s">
        <v>80</v>
      </c>
      <c r="AY1202" s="244" t="s">
        <v>146</v>
      </c>
    </row>
    <row r="1203" s="14" customFormat="1">
      <c r="A1203" s="14"/>
      <c r="B1203" s="245"/>
      <c r="C1203" s="246"/>
      <c r="D1203" s="236" t="s">
        <v>153</v>
      </c>
      <c r="E1203" s="247" t="s">
        <v>1</v>
      </c>
      <c r="F1203" s="248" t="s">
        <v>692</v>
      </c>
      <c r="G1203" s="246"/>
      <c r="H1203" s="249">
        <v>0</v>
      </c>
      <c r="I1203" s="250"/>
      <c r="J1203" s="246"/>
      <c r="K1203" s="246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153</v>
      </c>
      <c r="AU1203" s="255" t="s">
        <v>89</v>
      </c>
      <c r="AV1203" s="14" t="s">
        <v>89</v>
      </c>
      <c r="AW1203" s="14" t="s">
        <v>34</v>
      </c>
      <c r="AX1203" s="14" t="s">
        <v>80</v>
      </c>
      <c r="AY1203" s="255" t="s">
        <v>146</v>
      </c>
    </row>
    <row r="1204" s="13" customFormat="1">
      <c r="A1204" s="13"/>
      <c r="B1204" s="234"/>
      <c r="C1204" s="235"/>
      <c r="D1204" s="236" t="s">
        <v>153</v>
      </c>
      <c r="E1204" s="237" t="s">
        <v>1</v>
      </c>
      <c r="F1204" s="238" t="s">
        <v>667</v>
      </c>
      <c r="G1204" s="235"/>
      <c r="H1204" s="237" t="s">
        <v>1</v>
      </c>
      <c r="I1204" s="239"/>
      <c r="J1204" s="235"/>
      <c r="K1204" s="235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153</v>
      </c>
      <c r="AU1204" s="244" t="s">
        <v>89</v>
      </c>
      <c r="AV1204" s="13" t="s">
        <v>85</v>
      </c>
      <c r="AW1204" s="13" t="s">
        <v>34</v>
      </c>
      <c r="AX1204" s="13" t="s">
        <v>80</v>
      </c>
      <c r="AY1204" s="244" t="s">
        <v>146</v>
      </c>
    </row>
    <row r="1205" s="13" customFormat="1">
      <c r="A1205" s="13"/>
      <c r="B1205" s="234"/>
      <c r="C1205" s="235"/>
      <c r="D1205" s="236" t="s">
        <v>153</v>
      </c>
      <c r="E1205" s="237" t="s">
        <v>1</v>
      </c>
      <c r="F1205" s="238" t="s">
        <v>668</v>
      </c>
      <c r="G1205" s="235"/>
      <c r="H1205" s="237" t="s">
        <v>1</v>
      </c>
      <c r="I1205" s="239"/>
      <c r="J1205" s="235"/>
      <c r="K1205" s="235"/>
      <c r="L1205" s="240"/>
      <c r="M1205" s="241"/>
      <c r="N1205" s="242"/>
      <c r="O1205" s="242"/>
      <c r="P1205" s="242"/>
      <c r="Q1205" s="242"/>
      <c r="R1205" s="242"/>
      <c r="S1205" s="242"/>
      <c r="T1205" s="24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4" t="s">
        <v>153</v>
      </c>
      <c r="AU1205" s="244" t="s">
        <v>89</v>
      </c>
      <c r="AV1205" s="13" t="s">
        <v>85</v>
      </c>
      <c r="AW1205" s="13" t="s">
        <v>34</v>
      </c>
      <c r="AX1205" s="13" t="s">
        <v>80</v>
      </c>
      <c r="AY1205" s="244" t="s">
        <v>146</v>
      </c>
    </row>
    <row r="1206" s="13" customFormat="1">
      <c r="A1206" s="13"/>
      <c r="B1206" s="234"/>
      <c r="C1206" s="235"/>
      <c r="D1206" s="236" t="s">
        <v>153</v>
      </c>
      <c r="E1206" s="237" t="s">
        <v>1</v>
      </c>
      <c r="F1206" s="238" t="s">
        <v>669</v>
      </c>
      <c r="G1206" s="235"/>
      <c r="H1206" s="237" t="s">
        <v>1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153</v>
      </c>
      <c r="AU1206" s="244" t="s">
        <v>89</v>
      </c>
      <c r="AV1206" s="13" t="s">
        <v>85</v>
      </c>
      <c r="AW1206" s="13" t="s">
        <v>34</v>
      </c>
      <c r="AX1206" s="13" t="s">
        <v>80</v>
      </c>
      <c r="AY1206" s="244" t="s">
        <v>146</v>
      </c>
    </row>
    <row r="1207" s="13" customFormat="1">
      <c r="A1207" s="13"/>
      <c r="B1207" s="234"/>
      <c r="C1207" s="235"/>
      <c r="D1207" s="236" t="s">
        <v>153</v>
      </c>
      <c r="E1207" s="237" t="s">
        <v>1</v>
      </c>
      <c r="F1207" s="238" t="s">
        <v>693</v>
      </c>
      <c r="G1207" s="235"/>
      <c r="H1207" s="237" t="s">
        <v>1</v>
      </c>
      <c r="I1207" s="239"/>
      <c r="J1207" s="235"/>
      <c r="K1207" s="235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153</v>
      </c>
      <c r="AU1207" s="244" t="s">
        <v>89</v>
      </c>
      <c r="AV1207" s="13" t="s">
        <v>85</v>
      </c>
      <c r="AW1207" s="13" t="s">
        <v>34</v>
      </c>
      <c r="AX1207" s="13" t="s">
        <v>80</v>
      </c>
      <c r="AY1207" s="244" t="s">
        <v>146</v>
      </c>
    </row>
    <row r="1208" s="13" customFormat="1">
      <c r="A1208" s="13"/>
      <c r="B1208" s="234"/>
      <c r="C1208" s="235"/>
      <c r="D1208" s="236" t="s">
        <v>153</v>
      </c>
      <c r="E1208" s="237" t="s">
        <v>1</v>
      </c>
      <c r="F1208" s="238" t="s">
        <v>671</v>
      </c>
      <c r="G1208" s="235"/>
      <c r="H1208" s="237" t="s">
        <v>1</v>
      </c>
      <c r="I1208" s="239"/>
      <c r="J1208" s="235"/>
      <c r="K1208" s="235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153</v>
      </c>
      <c r="AU1208" s="244" t="s">
        <v>89</v>
      </c>
      <c r="AV1208" s="13" t="s">
        <v>85</v>
      </c>
      <c r="AW1208" s="13" t="s">
        <v>34</v>
      </c>
      <c r="AX1208" s="13" t="s">
        <v>80</v>
      </c>
      <c r="AY1208" s="244" t="s">
        <v>146</v>
      </c>
    </row>
    <row r="1209" s="14" customFormat="1">
      <c r="A1209" s="14"/>
      <c r="B1209" s="245"/>
      <c r="C1209" s="246"/>
      <c r="D1209" s="236" t="s">
        <v>153</v>
      </c>
      <c r="E1209" s="247" t="s">
        <v>1</v>
      </c>
      <c r="F1209" s="248" t="s">
        <v>534</v>
      </c>
      <c r="G1209" s="246"/>
      <c r="H1209" s="249">
        <v>2</v>
      </c>
      <c r="I1209" s="250"/>
      <c r="J1209" s="246"/>
      <c r="K1209" s="246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153</v>
      </c>
      <c r="AU1209" s="255" t="s">
        <v>89</v>
      </c>
      <c r="AV1209" s="14" t="s">
        <v>89</v>
      </c>
      <c r="AW1209" s="14" t="s">
        <v>34</v>
      </c>
      <c r="AX1209" s="14" t="s">
        <v>80</v>
      </c>
      <c r="AY1209" s="255" t="s">
        <v>146</v>
      </c>
    </row>
    <row r="1210" s="14" customFormat="1">
      <c r="A1210" s="14"/>
      <c r="B1210" s="245"/>
      <c r="C1210" s="246"/>
      <c r="D1210" s="236" t="s">
        <v>153</v>
      </c>
      <c r="E1210" s="247" t="s">
        <v>1</v>
      </c>
      <c r="F1210" s="248" t="s">
        <v>615</v>
      </c>
      <c r="G1210" s="246"/>
      <c r="H1210" s="249">
        <v>0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153</v>
      </c>
      <c r="AU1210" s="255" t="s">
        <v>89</v>
      </c>
      <c r="AV1210" s="14" t="s">
        <v>89</v>
      </c>
      <c r="AW1210" s="14" t="s">
        <v>34</v>
      </c>
      <c r="AX1210" s="14" t="s">
        <v>80</v>
      </c>
      <c r="AY1210" s="255" t="s">
        <v>146</v>
      </c>
    </row>
    <row r="1211" s="14" customFormat="1">
      <c r="A1211" s="14"/>
      <c r="B1211" s="245"/>
      <c r="C1211" s="246"/>
      <c r="D1211" s="236" t="s">
        <v>153</v>
      </c>
      <c r="E1211" s="247" t="s">
        <v>1</v>
      </c>
      <c r="F1211" s="248" t="s">
        <v>694</v>
      </c>
      <c r="G1211" s="246"/>
      <c r="H1211" s="249">
        <v>1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153</v>
      </c>
      <c r="AU1211" s="255" t="s">
        <v>89</v>
      </c>
      <c r="AV1211" s="14" t="s">
        <v>89</v>
      </c>
      <c r="AW1211" s="14" t="s">
        <v>34</v>
      </c>
      <c r="AX1211" s="14" t="s">
        <v>80</v>
      </c>
      <c r="AY1211" s="255" t="s">
        <v>146</v>
      </c>
    </row>
    <row r="1212" s="14" customFormat="1">
      <c r="A1212" s="14"/>
      <c r="B1212" s="245"/>
      <c r="C1212" s="246"/>
      <c r="D1212" s="236" t="s">
        <v>153</v>
      </c>
      <c r="E1212" s="247" t="s">
        <v>1</v>
      </c>
      <c r="F1212" s="248" t="s">
        <v>617</v>
      </c>
      <c r="G1212" s="246"/>
      <c r="H1212" s="249">
        <v>0</v>
      </c>
      <c r="I1212" s="250"/>
      <c r="J1212" s="246"/>
      <c r="K1212" s="246"/>
      <c r="L1212" s="251"/>
      <c r="M1212" s="252"/>
      <c r="N1212" s="253"/>
      <c r="O1212" s="253"/>
      <c r="P1212" s="253"/>
      <c r="Q1212" s="253"/>
      <c r="R1212" s="253"/>
      <c r="S1212" s="253"/>
      <c r="T1212" s="25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5" t="s">
        <v>153</v>
      </c>
      <c r="AU1212" s="255" t="s">
        <v>89</v>
      </c>
      <c r="AV1212" s="14" t="s">
        <v>89</v>
      </c>
      <c r="AW1212" s="14" t="s">
        <v>34</v>
      </c>
      <c r="AX1212" s="14" t="s">
        <v>80</v>
      </c>
      <c r="AY1212" s="255" t="s">
        <v>146</v>
      </c>
    </row>
    <row r="1213" s="14" customFormat="1">
      <c r="A1213" s="14"/>
      <c r="B1213" s="245"/>
      <c r="C1213" s="246"/>
      <c r="D1213" s="236" t="s">
        <v>153</v>
      </c>
      <c r="E1213" s="247" t="s">
        <v>1</v>
      </c>
      <c r="F1213" s="248" t="s">
        <v>538</v>
      </c>
      <c r="G1213" s="246"/>
      <c r="H1213" s="249">
        <v>1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153</v>
      </c>
      <c r="AU1213" s="255" t="s">
        <v>89</v>
      </c>
      <c r="AV1213" s="14" t="s">
        <v>89</v>
      </c>
      <c r="AW1213" s="14" t="s">
        <v>34</v>
      </c>
      <c r="AX1213" s="14" t="s">
        <v>80</v>
      </c>
      <c r="AY1213" s="255" t="s">
        <v>146</v>
      </c>
    </row>
    <row r="1214" s="14" customFormat="1">
      <c r="A1214" s="14"/>
      <c r="B1214" s="245"/>
      <c r="C1214" s="246"/>
      <c r="D1214" s="236" t="s">
        <v>153</v>
      </c>
      <c r="E1214" s="247" t="s">
        <v>1</v>
      </c>
      <c r="F1214" s="248" t="s">
        <v>619</v>
      </c>
      <c r="G1214" s="246"/>
      <c r="H1214" s="249">
        <v>0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153</v>
      </c>
      <c r="AU1214" s="255" t="s">
        <v>89</v>
      </c>
      <c r="AV1214" s="14" t="s">
        <v>89</v>
      </c>
      <c r="AW1214" s="14" t="s">
        <v>34</v>
      </c>
      <c r="AX1214" s="14" t="s">
        <v>80</v>
      </c>
      <c r="AY1214" s="255" t="s">
        <v>146</v>
      </c>
    </row>
    <row r="1215" s="14" customFormat="1">
      <c r="A1215" s="14"/>
      <c r="B1215" s="245"/>
      <c r="C1215" s="246"/>
      <c r="D1215" s="236" t="s">
        <v>153</v>
      </c>
      <c r="E1215" s="247" t="s">
        <v>1</v>
      </c>
      <c r="F1215" s="248" t="s">
        <v>620</v>
      </c>
      <c r="G1215" s="246"/>
      <c r="H1215" s="249">
        <v>0</v>
      </c>
      <c r="I1215" s="250"/>
      <c r="J1215" s="246"/>
      <c r="K1215" s="246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153</v>
      </c>
      <c r="AU1215" s="255" t="s">
        <v>89</v>
      </c>
      <c r="AV1215" s="14" t="s">
        <v>89</v>
      </c>
      <c r="AW1215" s="14" t="s">
        <v>34</v>
      </c>
      <c r="AX1215" s="14" t="s">
        <v>80</v>
      </c>
      <c r="AY1215" s="255" t="s">
        <v>146</v>
      </c>
    </row>
    <row r="1216" s="14" customFormat="1">
      <c r="A1216" s="14"/>
      <c r="B1216" s="245"/>
      <c r="C1216" s="246"/>
      <c r="D1216" s="236" t="s">
        <v>153</v>
      </c>
      <c r="E1216" s="247" t="s">
        <v>1</v>
      </c>
      <c r="F1216" s="248" t="s">
        <v>621</v>
      </c>
      <c r="G1216" s="246"/>
      <c r="H1216" s="249">
        <v>0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153</v>
      </c>
      <c r="AU1216" s="255" t="s">
        <v>89</v>
      </c>
      <c r="AV1216" s="14" t="s">
        <v>89</v>
      </c>
      <c r="AW1216" s="14" t="s">
        <v>34</v>
      </c>
      <c r="AX1216" s="14" t="s">
        <v>80</v>
      </c>
      <c r="AY1216" s="255" t="s">
        <v>146</v>
      </c>
    </row>
    <row r="1217" s="13" customFormat="1">
      <c r="A1217" s="13"/>
      <c r="B1217" s="234"/>
      <c r="C1217" s="235"/>
      <c r="D1217" s="236" t="s">
        <v>153</v>
      </c>
      <c r="E1217" s="237" t="s">
        <v>1</v>
      </c>
      <c r="F1217" s="238" t="s">
        <v>680</v>
      </c>
      <c r="G1217" s="235"/>
      <c r="H1217" s="237" t="s">
        <v>1</v>
      </c>
      <c r="I1217" s="239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153</v>
      </c>
      <c r="AU1217" s="244" t="s">
        <v>89</v>
      </c>
      <c r="AV1217" s="13" t="s">
        <v>85</v>
      </c>
      <c r="AW1217" s="13" t="s">
        <v>34</v>
      </c>
      <c r="AX1217" s="13" t="s">
        <v>80</v>
      </c>
      <c r="AY1217" s="244" t="s">
        <v>146</v>
      </c>
    </row>
    <row r="1218" s="14" customFormat="1">
      <c r="A1218" s="14"/>
      <c r="B1218" s="245"/>
      <c r="C1218" s="246"/>
      <c r="D1218" s="236" t="s">
        <v>153</v>
      </c>
      <c r="E1218" s="247" t="s">
        <v>1</v>
      </c>
      <c r="F1218" s="248" t="s">
        <v>695</v>
      </c>
      <c r="G1218" s="246"/>
      <c r="H1218" s="249">
        <v>0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153</v>
      </c>
      <c r="AU1218" s="255" t="s">
        <v>89</v>
      </c>
      <c r="AV1218" s="14" t="s">
        <v>89</v>
      </c>
      <c r="AW1218" s="14" t="s">
        <v>34</v>
      </c>
      <c r="AX1218" s="14" t="s">
        <v>80</v>
      </c>
      <c r="AY1218" s="255" t="s">
        <v>146</v>
      </c>
    </row>
    <row r="1219" s="16" customFormat="1">
      <c r="A1219" s="16"/>
      <c r="B1219" s="267"/>
      <c r="C1219" s="268"/>
      <c r="D1219" s="236" t="s">
        <v>153</v>
      </c>
      <c r="E1219" s="269" t="s">
        <v>1</v>
      </c>
      <c r="F1219" s="270" t="s">
        <v>163</v>
      </c>
      <c r="G1219" s="268"/>
      <c r="H1219" s="271">
        <v>4</v>
      </c>
      <c r="I1219" s="272"/>
      <c r="J1219" s="268"/>
      <c r="K1219" s="268"/>
      <c r="L1219" s="273"/>
      <c r="M1219" s="274"/>
      <c r="N1219" s="275"/>
      <c r="O1219" s="275"/>
      <c r="P1219" s="275"/>
      <c r="Q1219" s="275"/>
      <c r="R1219" s="275"/>
      <c r="S1219" s="275"/>
      <c r="T1219" s="27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77" t="s">
        <v>153</v>
      </c>
      <c r="AU1219" s="277" t="s">
        <v>89</v>
      </c>
      <c r="AV1219" s="16" t="s">
        <v>92</v>
      </c>
      <c r="AW1219" s="16" t="s">
        <v>34</v>
      </c>
      <c r="AX1219" s="16" t="s">
        <v>80</v>
      </c>
      <c r="AY1219" s="277" t="s">
        <v>146</v>
      </c>
    </row>
    <row r="1220" s="13" customFormat="1">
      <c r="A1220" s="13"/>
      <c r="B1220" s="234"/>
      <c r="C1220" s="235"/>
      <c r="D1220" s="236" t="s">
        <v>153</v>
      </c>
      <c r="E1220" s="237" t="s">
        <v>1</v>
      </c>
      <c r="F1220" s="238" t="s">
        <v>197</v>
      </c>
      <c r="G1220" s="235"/>
      <c r="H1220" s="237" t="s">
        <v>1</v>
      </c>
      <c r="I1220" s="239"/>
      <c r="J1220" s="235"/>
      <c r="K1220" s="235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153</v>
      </c>
      <c r="AU1220" s="244" t="s">
        <v>89</v>
      </c>
      <c r="AV1220" s="13" t="s">
        <v>85</v>
      </c>
      <c r="AW1220" s="13" t="s">
        <v>34</v>
      </c>
      <c r="AX1220" s="13" t="s">
        <v>80</v>
      </c>
      <c r="AY1220" s="244" t="s">
        <v>146</v>
      </c>
    </row>
    <row r="1221" s="13" customFormat="1">
      <c r="A1221" s="13"/>
      <c r="B1221" s="234"/>
      <c r="C1221" s="235"/>
      <c r="D1221" s="236" t="s">
        <v>153</v>
      </c>
      <c r="E1221" s="237" t="s">
        <v>1</v>
      </c>
      <c r="F1221" s="238" t="s">
        <v>682</v>
      </c>
      <c r="G1221" s="235"/>
      <c r="H1221" s="237" t="s">
        <v>1</v>
      </c>
      <c r="I1221" s="239"/>
      <c r="J1221" s="235"/>
      <c r="K1221" s="235"/>
      <c r="L1221" s="240"/>
      <c r="M1221" s="241"/>
      <c r="N1221" s="242"/>
      <c r="O1221" s="242"/>
      <c r="P1221" s="242"/>
      <c r="Q1221" s="242"/>
      <c r="R1221" s="242"/>
      <c r="S1221" s="242"/>
      <c r="T1221" s="24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4" t="s">
        <v>153</v>
      </c>
      <c r="AU1221" s="244" t="s">
        <v>89</v>
      </c>
      <c r="AV1221" s="13" t="s">
        <v>85</v>
      </c>
      <c r="AW1221" s="13" t="s">
        <v>34</v>
      </c>
      <c r="AX1221" s="13" t="s">
        <v>80</v>
      </c>
      <c r="AY1221" s="244" t="s">
        <v>146</v>
      </c>
    </row>
    <row r="1222" s="16" customFormat="1">
      <c r="A1222" s="16"/>
      <c r="B1222" s="267"/>
      <c r="C1222" s="268"/>
      <c r="D1222" s="236" t="s">
        <v>153</v>
      </c>
      <c r="E1222" s="269" t="s">
        <v>1</v>
      </c>
      <c r="F1222" s="270" t="s">
        <v>163</v>
      </c>
      <c r="G1222" s="268"/>
      <c r="H1222" s="271">
        <v>0</v>
      </c>
      <c r="I1222" s="272"/>
      <c r="J1222" s="268"/>
      <c r="K1222" s="268"/>
      <c r="L1222" s="273"/>
      <c r="M1222" s="274"/>
      <c r="N1222" s="275"/>
      <c r="O1222" s="275"/>
      <c r="P1222" s="275"/>
      <c r="Q1222" s="275"/>
      <c r="R1222" s="275"/>
      <c r="S1222" s="275"/>
      <c r="T1222" s="27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T1222" s="277" t="s">
        <v>153</v>
      </c>
      <c r="AU1222" s="277" t="s">
        <v>89</v>
      </c>
      <c r="AV1222" s="16" t="s">
        <v>92</v>
      </c>
      <c r="AW1222" s="16" t="s">
        <v>34</v>
      </c>
      <c r="AX1222" s="16" t="s">
        <v>80</v>
      </c>
      <c r="AY1222" s="277" t="s">
        <v>146</v>
      </c>
    </row>
    <row r="1223" s="13" customFormat="1">
      <c r="A1223" s="13"/>
      <c r="B1223" s="234"/>
      <c r="C1223" s="235"/>
      <c r="D1223" s="236" t="s">
        <v>153</v>
      </c>
      <c r="E1223" s="237" t="s">
        <v>1</v>
      </c>
      <c r="F1223" s="238" t="s">
        <v>200</v>
      </c>
      <c r="G1223" s="235"/>
      <c r="H1223" s="237" t="s">
        <v>1</v>
      </c>
      <c r="I1223" s="239"/>
      <c r="J1223" s="235"/>
      <c r="K1223" s="235"/>
      <c r="L1223" s="240"/>
      <c r="M1223" s="241"/>
      <c r="N1223" s="242"/>
      <c r="O1223" s="242"/>
      <c r="P1223" s="242"/>
      <c r="Q1223" s="242"/>
      <c r="R1223" s="242"/>
      <c r="S1223" s="242"/>
      <c r="T1223" s="24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4" t="s">
        <v>153</v>
      </c>
      <c r="AU1223" s="244" t="s">
        <v>89</v>
      </c>
      <c r="AV1223" s="13" t="s">
        <v>85</v>
      </c>
      <c r="AW1223" s="13" t="s">
        <v>34</v>
      </c>
      <c r="AX1223" s="13" t="s">
        <v>80</v>
      </c>
      <c r="AY1223" s="244" t="s">
        <v>146</v>
      </c>
    </row>
    <row r="1224" s="14" customFormat="1">
      <c r="A1224" s="14"/>
      <c r="B1224" s="245"/>
      <c r="C1224" s="246"/>
      <c r="D1224" s="236" t="s">
        <v>153</v>
      </c>
      <c r="E1224" s="247" t="s">
        <v>1</v>
      </c>
      <c r="F1224" s="248" t="s">
        <v>623</v>
      </c>
      <c r="G1224" s="246"/>
      <c r="H1224" s="249">
        <v>0</v>
      </c>
      <c r="I1224" s="250"/>
      <c r="J1224" s="246"/>
      <c r="K1224" s="246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153</v>
      </c>
      <c r="AU1224" s="255" t="s">
        <v>89</v>
      </c>
      <c r="AV1224" s="14" t="s">
        <v>89</v>
      </c>
      <c r="AW1224" s="14" t="s">
        <v>34</v>
      </c>
      <c r="AX1224" s="14" t="s">
        <v>80</v>
      </c>
      <c r="AY1224" s="255" t="s">
        <v>146</v>
      </c>
    </row>
    <row r="1225" s="16" customFormat="1">
      <c r="A1225" s="16"/>
      <c r="B1225" s="267"/>
      <c r="C1225" s="268"/>
      <c r="D1225" s="236" t="s">
        <v>153</v>
      </c>
      <c r="E1225" s="269" t="s">
        <v>1</v>
      </c>
      <c r="F1225" s="270" t="s">
        <v>163</v>
      </c>
      <c r="G1225" s="268"/>
      <c r="H1225" s="271">
        <v>0</v>
      </c>
      <c r="I1225" s="272"/>
      <c r="J1225" s="268"/>
      <c r="K1225" s="268"/>
      <c r="L1225" s="273"/>
      <c r="M1225" s="274"/>
      <c r="N1225" s="275"/>
      <c r="O1225" s="275"/>
      <c r="P1225" s="275"/>
      <c r="Q1225" s="275"/>
      <c r="R1225" s="275"/>
      <c r="S1225" s="275"/>
      <c r="T1225" s="27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T1225" s="277" t="s">
        <v>153</v>
      </c>
      <c r="AU1225" s="277" t="s">
        <v>89</v>
      </c>
      <c r="AV1225" s="16" t="s">
        <v>92</v>
      </c>
      <c r="AW1225" s="16" t="s">
        <v>34</v>
      </c>
      <c r="AX1225" s="16" t="s">
        <v>80</v>
      </c>
      <c r="AY1225" s="277" t="s">
        <v>146</v>
      </c>
    </row>
    <row r="1226" s="13" customFormat="1">
      <c r="A1226" s="13"/>
      <c r="B1226" s="234"/>
      <c r="C1226" s="235"/>
      <c r="D1226" s="236" t="s">
        <v>153</v>
      </c>
      <c r="E1226" s="237" t="s">
        <v>1</v>
      </c>
      <c r="F1226" s="238" t="s">
        <v>191</v>
      </c>
      <c r="G1226" s="235"/>
      <c r="H1226" s="237" t="s">
        <v>1</v>
      </c>
      <c r="I1226" s="239"/>
      <c r="J1226" s="235"/>
      <c r="K1226" s="235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153</v>
      </c>
      <c r="AU1226" s="244" t="s">
        <v>89</v>
      </c>
      <c r="AV1226" s="13" t="s">
        <v>85</v>
      </c>
      <c r="AW1226" s="13" t="s">
        <v>34</v>
      </c>
      <c r="AX1226" s="13" t="s">
        <v>80</v>
      </c>
      <c r="AY1226" s="244" t="s">
        <v>146</v>
      </c>
    </row>
    <row r="1227" s="13" customFormat="1">
      <c r="A1227" s="13"/>
      <c r="B1227" s="234"/>
      <c r="C1227" s="235"/>
      <c r="D1227" s="236" t="s">
        <v>153</v>
      </c>
      <c r="E1227" s="237" t="s">
        <v>1</v>
      </c>
      <c r="F1227" s="238" t="s">
        <v>684</v>
      </c>
      <c r="G1227" s="235"/>
      <c r="H1227" s="237" t="s">
        <v>1</v>
      </c>
      <c r="I1227" s="239"/>
      <c r="J1227" s="235"/>
      <c r="K1227" s="235"/>
      <c r="L1227" s="240"/>
      <c r="M1227" s="241"/>
      <c r="N1227" s="242"/>
      <c r="O1227" s="242"/>
      <c r="P1227" s="242"/>
      <c r="Q1227" s="242"/>
      <c r="R1227" s="242"/>
      <c r="S1227" s="242"/>
      <c r="T1227" s="24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4" t="s">
        <v>153</v>
      </c>
      <c r="AU1227" s="244" t="s">
        <v>89</v>
      </c>
      <c r="AV1227" s="13" t="s">
        <v>85</v>
      </c>
      <c r="AW1227" s="13" t="s">
        <v>34</v>
      </c>
      <c r="AX1227" s="13" t="s">
        <v>80</v>
      </c>
      <c r="AY1227" s="244" t="s">
        <v>146</v>
      </c>
    </row>
    <row r="1228" s="14" customFormat="1">
      <c r="A1228" s="14"/>
      <c r="B1228" s="245"/>
      <c r="C1228" s="246"/>
      <c r="D1228" s="236" t="s">
        <v>153</v>
      </c>
      <c r="E1228" s="247" t="s">
        <v>1</v>
      </c>
      <c r="F1228" s="248" t="s">
        <v>696</v>
      </c>
      <c r="G1228" s="246"/>
      <c r="H1228" s="249">
        <v>0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153</v>
      </c>
      <c r="AU1228" s="255" t="s">
        <v>89</v>
      </c>
      <c r="AV1228" s="14" t="s">
        <v>89</v>
      </c>
      <c r="AW1228" s="14" t="s">
        <v>34</v>
      </c>
      <c r="AX1228" s="14" t="s">
        <v>80</v>
      </c>
      <c r="AY1228" s="255" t="s">
        <v>146</v>
      </c>
    </row>
    <row r="1229" s="16" customFormat="1">
      <c r="A1229" s="16"/>
      <c r="B1229" s="267"/>
      <c r="C1229" s="268"/>
      <c r="D1229" s="236" t="s">
        <v>153</v>
      </c>
      <c r="E1229" s="269" t="s">
        <v>1</v>
      </c>
      <c r="F1229" s="270" t="s">
        <v>163</v>
      </c>
      <c r="G1229" s="268"/>
      <c r="H1229" s="271">
        <v>0</v>
      </c>
      <c r="I1229" s="272"/>
      <c r="J1229" s="268"/>
      <c r="K1229" s="268"/>
      <c r="L1229" s="273"/>
      <c r="M1229" s="274"/>
      <c r="N1229" s="275"/>
      <c r="O1229" s="275"/>
      <c r="P1229" s="275"/>
      <c r="Q1229" s="275"/>
      <c r="R1229" s="275"/>
      <c r="S1229" s="275"/>
      <c r="T1229" s="27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77" t="s">
        <v>153</v>
      </c>
      <c r="AU1229" s="277" t="s">
        <v>89</v>
      </c>
      <c r="AV1229" s="16" t="s">
        <v>92</v>
      </c>
      <c r="AW1229" s="16" t="s">
        <v>34</v>
      </c>
      <c r="AX1229" s="16" t="s">
        <v>80</v>
      </c>
      <c r="AY1229" s="277" t="s">
        <v>146</v>
      </c>
    </row>
    <row r="1230" s="13" customFormat="1">
      <c r="A1230" s="13"/>
      <c r="B1230" s="234"/>
      <c r="C1230" s="235"/>
      <c r="D1230" s="236" t="s">
        <v>153</v>
      </c>
      <c r="E1230" s="237" t="s">
        <v>1</v>
      </c>
      <c r="F1230" s="238" t="s">
        <v>590</v>
      </c>
      <c r="G1230" s="235"/>
      <c r="H1230" s="237" t="s">
        <v>1</v>
      </c>
      <c r="I1230" s="239"/>
      <c r="J1230" s="235"/>
      <c r="K1230" s="235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153</v>
      </c>
      <c r="AU1230" s="244" t="s">
        <v>89</v>
      </c>
      <c r="AV1230" s="13" t="s">
        <v>85</v>
      </c>
      <c r="AW1230" s="13" t="s">
        <v>34</v>
      </c>
      <c r="AX1230" s="13" t="s">
        <v>80</v>
      </c>
      <c r="AY1230" s="244" t="s">
        <v>146</v>
      </c>
    </row>
    <row r="1231" s="13" customFormat="1">
      <c r="A1231" s="13"/>
      <c r="B1231" s="234"/>
      <c r="C1231" s="235"/>
      <c r="D1231" s="236" t="s">
        <v>153</v>
      </c>
      <c r="E1231" s="237" t="s">
        <v>1</v>
      </c>
      <c r="F1231" s="238" t="s">
        <v>686</v>
      </c>
      <c r="G1231" s="235"/>
      <c r="H1231" s="237" t="s">
        <v>1</v>
      </c>
      <c r="I1231" s="239"/>
      <c r="J1231" s="235"/>
      <c r="K1231" s="235"/>
      <c r="L1231" s="240"/>
      <c r="M1231" s="241"/>
      <c r="N1231" s="242"/>
      <c r="O1231" s="242"/>
      <c r="P1231" s="242"/>
      <c r="Q1231" s="242"/>
      <c r="R1231" s="242"/>
      <c r="S1231" s="242"/>
      <c r="T1231" s="24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4" t="s">
        <v>153</v>
      </c>
      <c r="AU1231" s="244" t="s">
        <v>89</v>
      </c>
      <c r="AV1231" s="13" t="s">
        <v>85</v>
      </c>
      <c r="AW1231" s="13" t="s">
        <v>34</v>
      </c>
      <c r="AX1231" s="13" t="s">
        <v>80</v>
      </c>
      <c r="AY1231" s="244" t="s">
        <v>146</v>
      </c>
    </row>
    <row r="1232" s="13" customFormat="1">
      <c r="A1232" s="13"/>
      <c r="B1232" s="234"/>
      <c r="C1232" s="235"/>
      <c r="D1232" s="236" t="s">
        <v>153</v>
      </c>
      <c r="E1232" s="237" t="s">
        <v>1</v>
      </c>
      <c r="F1232" s="238" t="s">
        <v>687</v>
      </c>
      <c r="G1232" s="235"/>
      <c r="H1232" s="237" t="s">
        <v>1</v>
      </c>
      <c r="I1232" s="239"/>
      <c r="J1232" s="235"/>
      <c r="K1232" s="235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153</v>
      </c>
      <c r="AU1232" s="244" t="s">
        <v>89</v>
      </c>
      <c r="AV1232" s="13" t="s">
        <v>85</v>
      </c>
      <c r="AW1232" s="13" t="s">
        <v>34</v>
      </c>
      <c r="AX1232" s="13" t="s">
        <v>80</v>
      </c>
      <c r="AY1232" s="244" t="s">
        <v>146</v>
      </c>
    </row>
    <row r="1233" s="16" customFormat="1">
      <c r="A1233" s="16"/>
      <c r="B1233" s="267"/>
      <c r="C1233" s="268"/>
      <c r="D1233" s="236" t="s">
        <v>153</v>
      </c>
      <c r="E1233" s="269" t="s">
        <v>1</v>
      </c>
      <c r="F1233" s="270" t="s">
        <v>163</v>
      </c>
      <c r="G1233" s="268"/>
      <c r="H1233" s="271">
        <v>0</v>
      </c>
      <c r="I1233" s="272"/>
      <c r="J1233" s="268"/>
      <c r="K1233" s="268"/>
      <c r="L1233" s="273"/>
      <c r="M1233" s="274"/>
      <c r="N1233" s="275"/>
      <c r="O1233" s="275"/>
      <c r="P1233" s="275"/>
      <c r="Q1233" s="275"/>
      <c r="R1233" s="275"/>
      <c r="S1233" s="275"/>
      <c r="T1233" s="27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T1233" s="277" t="s">
        <v>153</v>
      </c>
      <c r="AU1233" s="277" t="s">
        <v>89</v>
      </c>
      <c r="AV1233" s="16" t="s">
        <v>92</v>
      </c>
      <c r="AW1233" s="16" t="s">
        <v>34</v>
      </c>
      <c r="AX1233" s="16" t="s">
        <v>80</v>
      </c>
      <c r="AY1233" s="277" t="s">
        <v>146</v>
      </c>
    </row>
    <row r="1234" s="15" customFormat="1">
      <c r="A1234" s="15"/>
      <c r="B1234" s="256"/>
      <c r="C1234" s="257"/>
      <c r="D1234" s="236" t="s">
        <v>153</v>
      </c>
      <c r="E1234" s="258" t="s">
        <v>1</v>
      </c>
      <c r="F1234" s="259" t="s">
        <v>158</v>
      </c>
      <c r="G1234" s="257"/>
      <c r="H1234" s="260">
        <v>4</v>
      </c>
      <c r="I1234" s="261"/>
      <c r="J1234" s="257"/>
      <c r="K1234" s="257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6" t="s">
        <v>153</v>
      </c>
      <c r="AU1234" s="266" t="s">
        <v>89</v>
      </c>
      <c r="AV1234" s="15" t="s">
        <v>95</v>
      </c>
      <c r="AW1234" s="15" t="s">
        <v>34</v>
      </c>
      <c r="AX1234" s="15" t="s">
        <v>85</v>
      </c>
      <c r="AY1234" s="266" t="s">
        <v>146</v>
      </c>
    </row>
    <row r="1235" s="2" customFormat="1" ht="16.5" customHeight="1">
      <c r="A1235" s="39"/>
      <c r="B1235" s="40"/>
      <c r="C1235" s="220" t="s">
        <v>697</v>
      </c>
      <c r="D1235" s="220" t="s">
        <v>148</v>
      </c>
      <c r="E1235" s="221" t="s">
        <v>698</v>
      </c>
      <c r="F1235" s="222" t="s">
        <v>699</v>
      </c>
      <c r="G1235" s="223" t="s">
        <v>166</v>
      </c>
      <c r="H1235" s="224">
        <v>100.756</v>
      </c>
      <c r="I1235" s="225"/>
      <c r="J1235" s="226">
        <f>ROUND(I1235*H1235,2)</f>
        <v>0</v>
      </c>
      <c r="K1235" s="227"/>
      <c r="L1235" s="45"/>
      <c r="M1235" s="228" t="s">
        <v>1</v>
      </c>
      <c r="N1235" s="229" t="s">
        <v>45</v>
      </c>
      <c r="O1235" s="92"/>
      <c r="P1235" s="230">
        <f>O1235*H1235</f>
        <v>0</v>
      </c>
      <c r="Q1235" s="230">
        <v>0.00032000000000000003</v>
      </c>
      <c r="R1235" s="230">
        <f>Q1235*H1235</f>
        <v>0.03224192</v>
      </c>
      <c r="S1235" s="230">
        <v>0</v>
      </c>
      <c r="T1235" s="231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2" t="s">
        <v>355</v>
      </c>
      <c r="AT1235" s="232" t="s">
        <v>148</v>
      </c>
      <c r="AU1235" s="232" t="s">
        <v>89</v>
      </c>
      <c r="AY1235" s="18" t="s">
        <v>146</v>
      </c>
      <c r="BE1235" s="233">
        <f>IF(N1235="základní",J1235,0)</f>
        <v>0</v>
      </c>
      <c r="BF1235" s="233">
        <f>IF(N1235="snížená",J1235,0)</f>
        <v>0</v>
      </c>
      <c r="BG1235" s="233">
        <f>IF(N1235="zákl. přenesená",J1235,0)</f>
        <v>0</v>
      </c>
      <c r="BH1235" s="233">
        <f>IF(N1235="sníž. přenesená",J1235,0)</f>
        <v>0</v>
      </c>
      <c r="BI1235" s="233">
        <f>IF(N1235="nulová",J1235,0)</f>
        <v>0</v>
      </c>
      <c r="BJ1235" s="18" t="s">
        <v>85</v>
      </c>
      <c r="BK1235" s="233">
        <f>ROUND(I1235*H1235,2)</f>
        <v>0</v>
      </c>
      <c r="BL1235" s="18" t="s">
        <v>355</v>
      </c>
      <c r="BM1235" s="232" t="s">
        <v>700</v>
      </c>
    </row>
    <row r="1236" s="13" customFormat="1">
      <c r="A1236" s="13"/>
      <c r="B1236" s="234"/>
      <c r="C1236" s="235"/>
      <c r="D1236" s="236" t="s">
        <v>153</v>
      </c>
      <c r="E1236" s="237" t="s">
        <v>1</v>
      </c>
      <c r="F1236" s="238" t="s">
        <v>154</v>
      </c>
      <c r="G1236" s="235"/>
      <c r="H1236" s="237" t="s">
        <v>1</v>
      </c>
      <c r="I1236" s="239"/>
      <c r="J1236" s="235"/>
      <c r="K1236" s="235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153</v>
      </c>
      <c r="AU1236" s="244" t="s">
        <v>89</v>
      </c>
      <c r="AV1236" s="13" t="s">
        <v>85</v>
      </c>
      <c r="AW1236" s="13" t="s">
        <v>34</v>
      </c>
      <c r="AX1236" s="13" t="s">
        <v>80</v>
      </c>
      <c r="AY1236" s="244" t="s">
        <v>146</v>
      </c>
    </row>
    <row r="1237" s="14" customFormat="1">
      <c r="A1237" s="14"/>
      <c r="B1237" s="245"/>
      <c r="C1237" s="246"/>
      <c r="D1237" s="236" t="s">
        <v>153</v>
      </c>
      <c r="E1237" s="247" t="s">
        <v>1</v>
      </c>
      <c r="F1237" s="248" t="s">
        <v>282</v>
      </c>
      <c r="G1237" s="246"/>
      <c r="H1237" s="249">
        <v>6.1479999999999997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153</v>
      </c>
      <c r="AU1237" s="255" t="s">
        <v>89</v>
      </c>
      <c r="AV1237" s="14" t="s">
        <v>89</v>
      </c>
      <c r="AW1237" s="14" t="s">
        <v>34</v>
      </c>
      <c r="AX1237" s="14" t="s">
        <v>80</v>
      </c>
      <c r="AY1237" s="255" t="s">
        <v>146</v>
      </c>
    </row>
    <row r="1238" s="14" customFormat="1">
      <c r="A1238" s="14"/>
      <c r="B1238" s="245"/>
      <c r="C1238" s="246"/>
      <c r="D1238" s="236" t="s">
        <v>153</v>
      </c>
      <c r="E1238" s="247" t="s">
        <v>1</v>
      </c>
      <c r="F1238" s="248" t="s">
        <v>659</v>
      </c>
      <c r="G1238" s="246"/>
      <c r="H1238" s="249">
        <v>8.9000000000000004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153</v>
      </c>
      <c r="AU1238" s="255" t="s">
        <v>89</v>
      </c>
      <c r="AV1238" s="14" t="s">
        <v>89</v>
      </c>
      <c r="AW1238" s="14" t="s">
        <v>34</v>
      </c>
      <c r="AX1238" s="14" t="s">
        <v>80</v>
      </c>
      <c r="AY1238" s="255" t="s">
        <v>146</v>
      </c>
    </row>
    <row r="1239" s="14" customFormat="1">
      <c r="A1239" s="14"/>
      <c r="B1239" s="245"/>
      <c r="C1239" s="246"/>
      <c r="D1239" s="236" t="s">
        <v>153</v>
      </c>
      <c r="E1239" s="247" t="s">
        <v>1</v>
      </c>
      <c r="F1239" s="248" t="s">
        <v>288</v>
      </c>
      <c r="G1239" s="246"/>
      <c r="H1239" s="249">
        <v>13.76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153</v>
      </c>
      <c r="AU1239" s="255" t="s">
        <v>89</v>
      </c>
      <c r="AV1239" s="14" t="s">
        <v>89</v>
      </c>
      <c r="AW1239" s="14" t="s">
        <v>34</v>
      </c>
      <c r="AX1239" s="14" t="s">
        <v>80</v>
      </c>
      <c r="AY1239" s="255" t="s">
        <v>146</v>
      </c>
    </row>
    <row r="1240" s="14" customFormat="1">
      <c r="A1240" s="14"/>
      <c r="B1240" s="245"/>
      <c r="C1240" s="246"/>
      <c r="D1240" s="236" t="s">
        <v>153</v>
      </c>
      <c r="E1240" s="247" t="s">
        <v>1</v>
      </c>
      <c r="F1240" s="248" t="s">
        <v>289</v>
      </c>
      <c r="G1240" s="246"/>
      <c r="H1240" s="249">
        <v>6.2199999999999998</v>
      </c>
      <c r="I1240" s="250"/>
      <c r="J1240" s="246"/>
      <c r="K1240" s="246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153</v>
      </c>
      <c r="AU1240" s="255" t="s">
        <v>89</v>
      </c>
      <c r="AV1240" s="14" t="s">
        <v>89</v>
      </c>
      <c r="AW1240" s="14" t="s">
        <v>34</v>
      </c>
      <c r="AX1240" s="14" t="s">
        <v>80</v>
      </c>
      <c r="AY1240" s="255" t="s">
        <v>146</v>
      </c>
    </row>
    <row r="1241" s="14" customFormat="1">
      <c r="A1241" s="14"/>
      <c r="B1241" s="245"/>
      <c r="C1241" s="246"/>
      <c r="D1241" s="236" t="s">
        <v>153</v>
      </c>
      <c r="E1241" s="247" t="s">
        <v>1</v>
      </c>
      <c r="F1241" s="248" t="s">
        <v>290</v>
      </c>
      <c r="G1241" s="246"/>
      <c r="H1241" s="249">
        <v>9.8670000000000009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153</v>
      </c>
      <c r="AU1241" s="255" t="s">
        <v>89</v>
      </c>
      <c r="AV1241" s="14" t="s">
        <v>89</v>
      </c>
      <c r="AW1241" s="14" t="s">
        <v>34</v>
      </c>
      <c r="AX1241" s="14" t="s">
        <v>80</v>
      </c>
      <c r="AY1241" s="255" t="s">
        <v>146</v>
      </c>
    </row>
    <row r="1242" s="14" customFormat="1">
      <c r="A1242" s="14"/>
      <c r="B1242" s="245"/>
      <c r="C1242" s="246"/>
      <c r="D1242" s="236" t="s">
        <v>153</v>
      </c>
      <c r="E1242" s="247" t="s">
        <v>1</v>
      </c>
      <c r="F1242" s="248" t="s">
        <v>291</v>
      </c>
      <c r="G1242" s="246"/>
      <c r="H1242" s="249">
        <v>8.2789999999999999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153</v>
      </c>
      <c r="AU1242" s="255" t="s">
        <v>89</v>
      </c>
      <c r="AV1242" s="14" t="s">
        <v>89</v>
      </c>
      <c r="AW1242" s="14" t="s">
        <v>34</v>
      </c>
      <c r="AX1242" s="14" t="s">
        <v>80</v>
      </c>
      <c r="AY1242" s="255" t="s">
        <v>146</v>
      </c>
    </row>
    <row r="1243" s="14" customFormat="1">
      <c r="A1243" s="14"/>
      <c r="B1243" s="245"/>
      <c r="C1243" s="246"/>
      <c r="D1243" s="236" t="s">
        <v>153</v>
      </c>
      <c r="E1243" s="247" t="s">
        <v>1</v>
      </c>
      <c r="F1243" s="248" t="s">
        <v>292</v>
      </c>
      <c r="G1243" s="246"/>
      <c r="H1243" s="249">
        <v>7.8739999999999997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153</v>
      </c>
      <c r="AU1243" s="255" t="s">
        <v>89</v>
      </c>
      <c r="AV1243" s="14" t="s">
        <v>89</v>
      </c>
      <c r="AW1243" s="14" t="s">
        <v>34</v>
      </c>
      <c r="AX1243" s="14" t="s">
        <v>80</v>
      </c>
      <c r="AY1243" s="255" t="s">
        <v>146</v>
      </c>
    </row>
    <row r="1244" s="14" customFormat="1">
      <c r="A1244" s="14"/>
      <c r="B1244" s="245"/>
      <c r="C1244" s="246"/>
      <c r="D1244" s="236" t="s">
        <v>153</v>
      </c>
      <c r="E1244" s="247" t="s">
        <v>1</v>
      </c>
      <c r="F1244" s="248" t="s">
        <v>293</v>
      </c>
      <c r="G1244" s="246"/>
      <c r="H1244" s="249">
        <v>6.5819999999999999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153</v>
      </c>
      <c r="AU1244" s="255" t="s">
        <v>89</v>
      </c>
      <c r="AV1244" s="14" t="s">
        <v>89</v>
      </c>
      <c r="AW1244" s="14" t="s">
        <v>34</v>
      </c>
      <c r="AX1244" s="14" t="s">
        <v>80</v>
      </c>
      <c r="AY1244" s="255" t="s">
        <v>146</v>
      </c>
    </row>
    <row r="1245" s="14" customFormat="1">
      <c r="A1245" s="14"/>
      <c r="B1245" s="245"/>
      <c r="C1245" s="246"/>
      <c r="D1245" s="236" t="s">
        <v>153</v>
      </c>
      <c r="E1245" s="247" t="s">
        <v>1</v>
      </c>
      <c r="F1245" s="248" t="s">
        <v>294</v>
      </c>
      <c r="G1245" s="246"/>
      <c r="H1245" s="249">
        <v>7.3639999999999999</v>
      </c>
      <c r="I1245" s="250"/>
      <c r="J1245" s="246"/>
      <c r="K1245" s="246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153</v>
      </c>
      <c r="AU1245" s="255" t="s">
        <v>89</v>
      </c>
      <c r="AV1245" s="14" t="s">
        <v>89</v>
      </c>
      <c r="AW1245" s="14" t="s">
        <v>34</v>
      </c>
      <c r="AX1245" s="14" t="s">
        <v>80</v>
      </c>
      <c r="AY1245" s="255" t="s">
        <v>146</v>
      </c>
    </row>
    <row r="1246" s="14" customFormat="1">
      <c r="A1246" s="14"/>
      <c r="B1246" s="245"/>
      <c r="C1246" s="246"/>
      <c r="D1246" s="236" t="s">
        <v>153</v>
      </c>
      <c r="E1246" s="247" t="s">
        <v>1</v>
      </c>
      <c r="F1246" s="248" t="s">
        <v>295</v>
      </c>
      <c r="G1246" s="246"/>
      <c r="H1246" s="249">
        <v>7.6799999999999997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153</v>
      </c>
      <c r="AU1246" s="255" t="s">
        <v>89</v>
      </c>
      <c r="AV1246" s="14" t="s">
        <v>89</v>
      </c>
      <c r="AW1246" s="14" t="s">
        <v>34</v>
      </c>
      <c r="AX1246" s="14" t="s">
        <v>80</v>
      </c>
      <c r="AY1246" s="255" t="s">
        <v>146</v>
      </c>
    </row>
    <row r="1247" s="16" customFormat="1">
      <c r="A1247" s="16"/>
      <c r="B1247" s="267"/>
      <c r="C1247" s="268"/>
      <c r="D1247" s="236" t="s">
        <v>153</v>
      </c>
      <c r="E1247" s="269" t="s">
        <v>1</v>
      </c>
      <c r="F1247" s="270" t="s">
        <v>163</v>
      </c>
      <c r="G1247" s="268"/>
      <c r="H1247" s="271">
        <v>82.674000000000007</v>
      </c>
      <c r="I1247" s="272"/>
      <c r="J1247" s="268"/>
      <c r="K1247" s="268"/>
      <c r="L1247" s="273"/>
      <c r="M1247" s="274"/>
      <c r="N1247" s="275"/>
      <c r="O1247" s="275"/>
      <c r="P1247" s="275"/>
      <c r="Q1247" s="275"/>
      <c r="R1247" s="275"/>
      <c r="S1247" s="275"/>
      <c r="T1247" s="27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77" t="s">
        <v>153</v>
      </c>
      <c r="AU1247" s="277" t="s">
        <v>89</v>
      </c>
      <c r="AV1247" s="16" t="s">
        <v>92</v>
      </c>
      <c r="AW1247" s="16" t="s">
        <v>34</v>
      </c>
      <c r="AX1247" s="16" t="s">
        <v>80</v>
      </c>
      <c r="AY1247" s="277" t="s">
        <v>146</v>
      </c>
    </row>
    <row r="1248" s="13" customFormat="1">
      <c r="A1248" s="13"/>
      <c r="B1248" s="234"/>
      <c r="C1248" s="235"/>
      <c r="D1248" s="236" t="s">
        <v>153</v>
      </c>
      <c r="E1248" s="237" t="s">
        <v>1</v>
      </c>
      <c r="F1248" s="238" t="s">
        <v>191</v>
      </c>
      <c r="G1248" s="235"/>
      <c r="H1248" s="237" t="s">
        <v>1</v>
      </c>
      <c r="I1248" s="239"/>
      <c r="J1248" s="235"/>
      <c r="K1248" s="235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153</v>
      </c>
      <c r="AU1248" s="244" t="s">
        <v>89</v>
      </c>
      <c r="AV1248" s="13" t="s">
        <v>85</v>
      </c>
      <c r="AW1248" s="13" t="s">
        <v>34</v>
      </c>
      <c r="AX1248" s="13" t="s">
        <v>80</v>
      </c>
      <c r="AY1248" s="244" t="s">
        <v>146</v>
      </c>
    </row>
    <row r="1249" s="14" customFormat="1">
      <c r="A1249" s="14"/>
      <c r="B1249" s="245"/>
      <c r="C1249" s="246"/>
      <c r="D1249" s="236" t="s">
        <v>153</v>
      </c>
      <c r="E1249" s="247" t="s">
        <v>1</v>
      </c>
      <c r="F1249" s="248" t="s">
        <v>297</v>
      </c>
      <c r="G1249" s="246"/>
      <c r="H1249" s="249">
        <v>5.8099999999999996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153</v>
      </c>
      <c r="AU1249" s="255" t="s">
        <v>89</v>
      </c>
      <c r="AV1249" s="14" t="s">
        <v>89</v>
      </c>
      <c r="AW1249" s="14" t="s">
        <v>34</v>
      </c>
      <c r="AX1249" s="14" t="s">
        <v>80</v>
      </c>
      <c r="AY1249" s="255" t="s">
        <v>146</v>
      </c>
    </row>
    <row r="1250" s="16" customFormat="1">
      <c r="A1250" s="16"/>
      <c r="B1250" s="267"/>
      <c r="C1250" s="268"/>
      <c r="D1250" s="236" t="s">
        <v>153</v>
      </c>
      <c r="E1250" s="269" t="s">
        <v>1</v>
      </c>
      <c r="F1250" s="270" t="s">
        <v>163</v>
      </c>
      <c r="G1250" s="268"/>
      <c r="H1250" s="271">
        <v>5.8099999999999996</v>
      </c>
      <c r="I1250" s="272"/>
      <c r="J1250" s="268"/>
      <c r="K1250" s="268"/>
      <c r="L1250" s="273"/>
      <c r="M1250" s="274"/>
      <c r="N1250" s="275"/>
      <c r="O1250" s="275"/>
      <c r="P1250" s="275"/>
      <c r="Q1250" s="275"/>
      <c r="R1250" s="275"/>
      <c r="S1250" s="275"/>
      <c r="T1250" s="27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77" t="s">
        <v>153</v>
      </c>
      <c r="AU1250" s="277" t="s">
        <v>89</v>
      </c>
      <c r="AV1250" s="16" t="s">
        <v>92</v>
      </c>
      <c r="AW1250" s="16" t="s">
        <v>34</v>
      </c>
      <c r="AX1250" s="16" t="s">
        <v>80</v>
      </c>
      <c r="AY1250" s="277" t="s">
        <v>146</v>
      </c>
    </row>
    <row r="1251" s="13" customFormat="1">
      <c r="A1251" s="13"/>
      <c r="B1251" s="234"/>
      <c r="C1251" s="235"/>
      <c r="D1251" s="236" t="s">
        <v>153</v>
      </c>
      <c r="E1251" s="237" t="s">
        <v>1</v>
      </c>
      <c r="F1251" s="238" t="s">
        <v>200</v>
      </c>
      <c r="G1251" s="235"/>
      <c r="H1251" s="237" t="s">
        <v>1</v>
      </c>
      <c r="I1251" s="239"/>
      <c r="J1251" s="235"/>
      <c r="K1251" s="235"/>
      <c r="L1251" s="240"/>
      <c r="M1251" s="241"/>
      <c r="N1251" s="242"/>
      <c r="O1251" s="242"/>
      <c r="P1251" s="242"/>
      <c r="Q1251" s="242"/>
      <c r="R1251" s="242"/>
      <c r="S1251" s="242"/>
      <c r="T1251" s="24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4" t="s">
        <v>153</v>
      </c>
      <c r="AU1251" s="244" t="s">
        <v>89</v>
      </c>
      <c r="AV1251" s="13" t="s">
        <v>85</v>
      </c>
      <c r="AW1251" s="13" t="s">
        <v>34</v>
      </c>
      <c r="AX1251" s="13" t="s">
        <v>80</v>
      </c>
      <c r="AY1251" s="244" t="s">
        <v>146</v>
      </c>
    </row>
    <row r="1252" s="14" customFormat="1">
      <c r="A1252" s="14"/>
      <c r="B1252" s="245"/>
      <c r="C1252" s="246"/>
      <c r="D1252" s="236" t="s">
        <v>153</v>
      </c>
      <c r="E1252" s="247" t="s">
        <v>1</v>
      </c>
      <c r="F1252" s="248" t="s">
        <v>303</v>
      </c>
      <c r="G1252" s="246"/>
      <c r="H1252" s="249">
        <v>5.6719999999999997</v>
      </c>
      <c r="I1252" s="250"/>
      <c r="J1252" s="246"/>
      <c r="K1252" s="246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153</v>
      </c>
      <c r="AU1252" s="255" t="s">
        <v>89</v>
      </c>
      <c r="AV1252" s="14" t="s">
        <v>89</v>
      </c>
      <c r="AW1252" s="14" t="s">
        <v>34</v>
      </c>
      <c r="AX1252" s="14" t="s">
        <v>80</v>
      </c>
      <c r="AY1252" s="255" t="s">
        <v>146</v>
      </c>
    </row>
    <row r="1253" s="16" customFormat="1">
      <c r="A1253" s="16"/>
      <c r="B1253" s="267"/>
      <c r="C1253" s="268"/>
      <c r="D1253" s="236" t="s">
        <v>153</v>
      </c>
      <c r="E1253" s="269" t="s">
        <v>1</v>
      </c>
      <c r="F1253" s="270" t="s">
        <v>163</v>
      </c>
      <c r="G1253" s="268"/>
      <c r="H1253" s="271">
        <v>5.6719999999999997</v>
      </c>
      <c r="I1253" s="272"/>
      <c r="J1253" s="268"/>
      <c r="K1253" s="268"/>
      <c r="L1253" s="273"/>
      <c r="M1253" s="274"/>
      <c r="N1253" s="275"/>
      <c r="O1253" s="275"/>
      <c r="P1253" s="275"/>
      <c r="Q1253" s="275"/>
      <c r="R1253" s="275"/>
      <c r="S1253" s="275"/>
      <c r="T1253" s="27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T1253" s="277" t="s">
        <v>153</v>
      </c>
      <c r="AU1253" s="277" t="s">
        <v>89</v>
      </c>
      <c r="AV1253" s="16" t="s">
        <v>92</v>
      </c>
      <c r="AW1253" s="16" t="s">
        <v>34</v>
      </c>
      <c r="AX1253" s="16" t="s">
        <v>80</v>
      </c>
      <c r="AY1253" s="277" t="s">
        <v>146</v>
      </c>
    </row>
    <row r="1254" s="13" customFormat="1">
      <c r="A1254" s="13"/>
      <c r="B1254" s="234"/>
      <c r="C1254" s="235"/>
      <c r="D1254" s="236" t="s">
        <v>153</v>
      </c>
      <c r="E1254" s="237" t="s">
        <v>1</v>
      </c>
      <c r="F1254" s="238" t="s">
        <v>238</v>
      </c>
      <c r="G1254" s="235"/>
      <c r="H1254" s="237" t="s">
        <v>1</v>
      </c>
      <c r="I1254" s="239"/>
      <c r="J1254" s="235"/>
      <c r="K1254" s="235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153</v>
      </c>
      <c r="AU1254" s="244" t="s">
        <v>89</v>
      </c>
      <c r="AV1254" s="13" t="s">
        <v>85</v>
      </c>
      <c r="AW1254" s="13" t="s">
        <v>34</v>
      </c>
      <c r="AX1254" s="13" t="s">
        <v>80</v>
      </c>
      <c r="AY1254" s="244" t="s">
        <v>146</v>
      </c>
    </row>
    <row r="1255" s="13" customFormat="1">
      <c r="A1255" s="13"/>
      <c r="B1255" s="234"/>
      <c r="C1255" s="235"/>
      <c r="D1255" s="236" t="s">
        <v>153</v>
      </c>
      <c r="E1255" s="237" t="s">
        <v>1</v>
      </c>
      <c r="F1255" s="238" t="s">
        <v>191</v>
      </c>
      <c r="G1255" s="235"/>
      <c r="H1255" s="237" t="s">
        <v>1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153</v>
      </c>
      <c r="AU1255" s="244" t="s">
        <v>89</v>
      </c>
      <c r="AV1255" s="13" t="s">
        <v>85</v>
      </c>
      <c r="AW1255" s="13" t="s">
        <v>34</v>
      </c>
      <c r="AX1255" s="13" t="s">
        <v>80</v>
      </c>
      <c r="AY1255" s="244" t="s">
        <v>146</v>
      </c>
    </row>
    <row r="1256" s="14" customFormat="1">
      <c r="A1256" s="14"/>
      <c r="B1256" s="245"/>
      <c r="C1256" s="246"/>
      <c r="D1256" s="236" t="s">
        <v>153</v>
      </c>
      <c r="E1256" s="247" t="s">
        <v>1</v>
      </c>
      <c r="F1256" s="248" t="s">
        <v>561</v>
      </c>
      <c r="G1256" s="246"/>
      <c r="H1256" s="249">
        <v>2.1000000000000001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153</v>
      </c>
      <c r="AU1256" s="255" t="s">
        <v>89</v>
      </c>
      <c r="AV1256" s="14" t="s">
        <v>89</v>
      </c>
      <c r="AW1256" s="14" t="s">
        <v>34</v>
      </c>
      <c r="AX1256" s="14" t="s">
        <v>80</v>
      </c>
      <c r="AY1256" s="255" t="s">
        <v>146</v>
      </c>
    </row>
    <row r="1257" s="16" customFormat="1">
      <c r="A1257" s="16"/>
      <c r="B1257" s="267"/>
      <c r="C1257" s="268"/>
      <c r="D1257" s="236" t="s">
        <v>153</v>
      </c>
      <c r="E1257" s="269" t="s">
        <v>1</v>
      </c>
      <c r="F1257" s="270" t="s">
        <v>163</v>
      </c>
      <c r="G1257" s="268"/>
      <c r="H1257" s="271">
        <v>2.1000000000000001</v>
      </c>
      <c r="I1257" s="272"/>
      <c r="J1257" s="268"/>
      <c r="K1257" s="268"/>
      <c r="L1257" s="273"/>
      <c r="M1257" s="274"/>
      <c r="N1257" s="275"/>
      <c r="O1257" s="275"/>
      <c r="P1257" s="275"/>
      <c r="Q1257" s="275"/>
      <c r="R1257" s="275"/>
      <c r="S1257" s="275"/>
      <c r="T1257" s="27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T1257" s="277" t="s">
        <v>153</v>
      </c>
      <c r="AU1257" s="277" t="s">
        <v>89</v>
      </c>
      <c r="AV1257" s="16" t="s">
        <v>92</v>
      </c>
      <c r="AW1257" s="16" t="s">
        <v>34</v>
      </c>
      <c r="AX1257" s="16" t="s">
        <v>80</v>
      </c>
      <c r="AY1257" s="277" t="s">
        <v>146</v>
      </c>
    </row>
    <row r="1258" s="13" customFormat="1">
      <c r="A1258" s="13"/>
      <c r="B1258" s="234"/>
      <c r="C1258" s="235"/>
      <c r="D1258" s="236" t="s">
        <v>153</v>
      </c>
      <c r="E1258" s="237" t="s">
        <v>1</v>
      </c>
      <c r="F1258" s="238" t="s">
        <v>194</v>
      </c>
      <c r="G1258" s="235"/>
      <c r="H1258" s="237" t="s">
        <v>1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153</v>
      </c>
      <c r="AU1258" s="244" t="s">
        <v>89</v>
      </c>
      <c r="AV1258" s="13" t="s">
        <v>85</v>
      </c>
      <c r="AW1258" s="13" t="s">
        <v>34</v>
      </c>
      <c r="AX1258" s="13" t="s">
        <v>80</v>
      </c>
      <c r="AY1258" s="244" t="s">
        <v>146</v>
      </c>
    </row>
    <row r="1259" s="14" customFormat="1">
      <c r="A1259" s="14"/>
      <c r="B1259" s="245"/>
      <c r="C1259" s="246"/>
      <c r="D1259" s="236" t="s">
        <v>153</v>
      </c>
      <c r="E1259" s="247" t="s">
        <v>1</v>
      </c>
      <c r="F1259" s="248" t="s">
        <v>562</v>
      </c>
      <c r="G1259" s="246"/>
      <c r="H1259" s="249">
        <v>2.5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153</v>
      </c>
      <c r="AU1259" s="255" t="s">
        <v>89</v>
      </c>
      <c r="AV1259" s="14" t="s">
        <v>89</v>
      </c>
      <c r="AW1259" s="14" t="s">
        <v>34</v>
      </c>
      <c r="AX1259" s="14" t="s">
        <v>80</v>
      </c>
      <c r="AY1259" s="255" t="s">
        <v>146</v>
      </c>
    </row>
    <row r="1260" s="16" customFormat="1">
      <c r="A1260" s="16"/>
      <c r="B1260" s="267"/>
      <c r="C1260" s="268"/>
      <c r="D1260" s="236" t="s">
        <v>153</v>
      </c>
      <c r="E1260" s="269" t="s">
        <v>1</v>
      </c>
      <c r="F1260" s="270" t="s">
        <v>163</v>
      </c>
      <c r="G1260" s="268"/>
      <c r="H1260" s="271">
        <v>2.5</v>
      </c>
      <c r="I1260" s="272"/>
      <c r="J1260" s="268"/>
      <c r="K1260" s="268"/>
      <c r="L1260" s="273"/>
      <c r="M1260" s="274"/>
      <c r="N1260" s="275"/>
      <c r="O1260" s="275"/>
      <c r="P1260" s="275"/>
      <c r="Q1260" s="275"/>
      <c r="R1260" s="275"/>
      <c r="S1260" s="275"/>
      <c r="T1260" s="27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T1260" s="277" t="s">
        <v>153</v>
      </c>
      <c r="AU1260" s="277" t="s">
        <v>89</v>
      </c>
      <c r="AV1260" s="16" t="s">
        <v>92</v>
      </c>
      <c r="AW1260" s="16" t="s">
        <v>34</v>
      </c>
      <c r="AX1260" s="16" t="s">
        <v>80</v>
      </c>
      <c r="AY1260" s="277" t="s">
        <v>146</v>
      </c>
    </row>
    <row r="1261" s="13" customFormat="1">
      <c r="A1261" s="13"/>
      <c r="B1261" s="234"/>
      <c r="C1261" s="235"/>
      <c r="D1261" s="236" t="s">
        <v>153</v>
      </c>
      <c r="E1261" s="237" t="s">
        <v>1</v>
      </c>
      <c r="F1261" s="238" t="s">
        <v>156</v>
      </c>
      <c r="G1261" s="235"/>
      <c r="H1261" s="237" t="s">
        <v>1</v>
      </c>
      <c r="I1261" s="239"/>
      <c r="J1261" s="235"/>
      <c r="K1261" s="235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153</v>
      </c>
      <c r="AU1261" s="244" t="s">
        <v>89</v>
      </c>
      <c r="AV1261" s="13" t="s">
        <v>85</v>
      </c>
      <c r="AW1261" s="13" t="s">
        <v>34</v>
      </c>
      <c r="AX1261" s="13" t="s">
        <v>80</v>
      </c>
      <c r="AY1261" s="244" t="s">
        <v>146</v>
      </c>
    </row>
    <row r="1262" s="14" customFormat="1">
      <c r="A1262" s="14"/>
      <c r="B1262" s="245"/>
      <c r="C1262" s="246"/>
      <c r="D1262" s="236" t="s">
        <v>153</v>
      </c>
      <c r="E1262" s="247" t="s">
        <v>1</v>
      </c>
      <c r="F1262" s="248" t="s">
        <v>563</v>
      </c>
      <c r="G1262" s="246"/>
      <c r="H1262" s="249">
        <v>2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153</v>
      </c>
      <c r="AU1262" s="255" t="s">
        <v>89</v>
      </c>
      <c r="AV1262" s="14" t="s">
        <v>89</v>
      </c>
      <c r="AW1262" s="14" t="s">
        <v>34</v>
      </c>
      <c r="AX1262" s="14" t="s">
        <v>80</v>
      </c>
      <c r="AY1262" s="255" t="s">
        <v>146</v>
      </c>
    </row>
    <row r="1263" s="16" customFormat="1">
      <c r="A1263" s="16"/>
      <c r="B1263" s="267"/>
      <c r="C1263" s="268"/>
      <c r="D1263" s="236" t="s">
        <v>153</v>
      </c>
      <c r="E1263" s="269" t="s">
        <v>1</v>
      </c>
      <c r="F1263" s="270" t="s">
        <v>163</v>
      </c>
      <c r="G1263" s="268"/>
      <c r="H1263" s="271">
        <v>2</v>
      </c>
      <c r="I1263" s="272"/>
      <c r="J1263" s="268"/>
      <c r="K1263" s="268"/>
      <c r="L1263" s="273"/>
      <c r="M1263" s="274"/>
      <c r="N1263" s="275"/>
      <c r="O1263" s="275"/>
      <c r="P1263" s="275"/>
      <c r="Q1263" s="275"/>
      <c r="R1263" s="275"/>
      <c r="S1263" s="275"/>
      <c r="T1263" s="27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77" t="s">
        <v>153</v>
      </c>
      <c r="AU1263" s="277" t="s">
        <v>89</v>
      </c>
      <c r="AV1263" s="16" t="s">
        <v>92</v>
      </c>
      <c r="AW1263" s="16" t="s">
        <v>34</v>
      </c>
      <c r="AX1263" s="16" t="s">
        <v>80</v>
      </c>
      <c r="AY1263" s="277" t="s">
        <v>146</v>
      </c>
    </row>
    <row r="1264" s="15" customFormat="1">
      <c r="A1264" s="15"/>
      <c r="B1264" s="256"/>
      <c r="C1264" s="257"/>
      <c r="D1264" s="236" t="s">
        <v>153</v>
      </c>
      <c r="E1264" s="258" t="s">
        <v>1</v>
      </c>
      <c r="F1264" s="259" t="s">
        <v>158</v>
      </c>
      <c r="G1264" s="257"/>
      <c r="H1264" s="260">
        <v>100.756</v>
      </c>
      <c r="I1264" s="261"/>
      <c r="J1264" s="257"/>
      <c r="K1264" s="257"/>
      <c r="L1264" s="262"/>
      <c r="M1264" s="263"/>
      <c r="N1264" s="264"/>
      <c r="O1264" s="264"/>
      <c r="P1264" s="264"/>
      <c r="Q1264" s="264"/>
      <c r="R1264" s="264"/>
      <c r="S1264" s="264"/>
      <c r="T1264" s="26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6" t="s">
        <v>153</v>
      </c>
      <c r="AU1264" s="266" t="s">
        <v>89</v>
      </c>
      <c r="AV1264" s="15" t="s">
        <v>95</v>
      </c>
      <c r="AW1264" s="15" t="s">
        <v>34</v>
      </c>
      <c r="AX1264" s="15" t="s">
        <v>85</v>
      </c>
      <c r="AY1264" s="266" t="s">
        <v>146</v>
      </c>
    </row>
    <row r="1265" s="2" customFormat="1" ht="33" customHeight="1">
      <c r="A1265" s="39"/>
      <c r="B1265" s="40"/>
      <c r="C1265" s="220" t="s">
        <v>701</v>
      </c>
      <c r="D1265" s="220" t="s">
        <v>148</v>
      </c>
      <c r="E1265" s="221" t="s">
        <v>702</v>
      </c>
      <c r="F1265" s="222" t="s">
        <v>703</v>
      </c>
      <c r="G1265" s="223" t="s">
        <v>467</v>
      </c>
      <c r="H1265" s="289"/>
      <c r="I1265" s="225"/>
      <c r="J1265" s="226">
        <f>ROUND(I1265*H1265,2)</f>
        <v>0</v>
      </c>
      <c r="K1265" s="227"/>
      <c r="L1265" s="45"/>
      <c r="M1265" s="228" t="s">
        <v>1</v>
      </c>
      <c r="N1265" s="229" t="s">
        <v>45</v>
      </c>
      <c r="O1265" s="92"/>
      <c r="P1265" s="230">
        <f>O1265*H1265</f>
        <v>0</v>
      </c>
      <c r="Q1265" s="230">
        <v>0</v>
      </c>
      <c r="R1265" s="230">
        <f>Q1265*H1265</f>
        <v>0</v>
      </c>
      <c r="S1265" s="230">
        <v>0</v>
      </c>
      <c r="T1265" s="231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2" t="s">
        <v>355</v>
      </c>
      <c r="AT1265" s="232" t="s">
        <v>148</v>
      </c>
      <c r="AU1265" s="232" t="s">
        <v>89</v>
      </c>
      <c r="AY1265" s="18" t="s">
        <v>146</v>
      </c>
      <c r="BE1265" s="233">
        <f>IF(N1265="základní",J1265,0)</f>
        <v>0</v>
      </c>
      <c r="BF1265" s="233">
        <f>IF(N1265="snížená",J1265,0)</f>
        <v>0</v>
      </c>
      <c r="BG1265" s="233">
        <f>IF(N1265="zákl. přenesená",J1265,0)</f>
        <v>0</v>
      </c>
      <c r="BH1265" s="233">
        <f>IF(N1265="sníž. přenesená",J1265,0)</f>
        <v>0</v>
      </c>
      <c r="BI1265" s="233">
        <f>IF(N1265="nulová",J1265,0)</f>
        <v>0</v>
      </c>
      <c r="BJ1265" s="18" t="s">
        <v>85</v>
      </c>
      <c r="BK1265" s="233">
        <f>ROUND(I1265*H1265,2)</f>
        <v>0</v>
      </c>
      <c r="BL1265" s="18" t="s">
        <v>355</v>
      </c>
      <c r="BM1265" s="232" t="s">
        <v>704</v>
      </c>
    </row>
    <row r="1266" s="12" customFormat="1" ht="22.8" customHeight="1">
      <c r="A1266" s="12"/>
      <c r="B1266" s="204"/>
      <c r="C1266" s="205"/>
      <c r="D1266" s="206" t="s">
        <v>79</v>
      </c>
      <c r="E1266" s="218" t="s">
        <v>705</v>
      </c>
      <c r="F1266" s="218" t="s">
        <v>706</v>
      </c>
      <c r="G1266" s="205"/>
      <c r="H1266" s="205"/>
      <c r="I1266" s="208"/>
      <c r="J1266" s="219">
        <f>BK1266</f>
        <v>0</v>
      </c>
      <c r="K1266" s="205"/>
      <c r="L1266" s="210"/>
      <c r="M1266" s="211"/>
      <c r="N1266" s="212"/>
      <c r="O1266" s="212"/>
      <c r="P1266" s="213">
        <f>SUM(P1267:P1422)</f>
        <v>0</v>
      </c>
      <c r="Q1266" s="212"/>
      <c r="R1266" s="213">
        <f>SUM(R1267:R1422)</f>
        <v>1.3752717999999999</v>
      </c>
      <c r="S1266" s="212"/>
      <c r="T1266" s="214">
        <f>SUM(T1267:T1422)</f>
        <v>0.23883570000000001</v>
      </c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R1266" s="215" t="s">
        <v>89</v>
      </c>
      <c r="AT1266" s="216" t="s">
        <v>79</v>
      </c>
      <c r="AU1266" s="216" t="s">
        <v>85</v>
      </c>
      <c r="AY1266" s="215" t="s">
        <v>146</v>
      </c>
      <c r="BK1266" s="217">
        <f>SUM(BK1267:BK1422)</f>
        <v>0</v>
      </c>
    </row>
    <row r="1267" s="2" customFormat="1" ht="24.15" customHeight="1">
      <c r="A1267" s="39"/>
      <c r="B1267" s="40"/>
      <c r="C1267" s="220" t="s">
        <v>707</v>
      </c>
      <c r="D1267" s="220" t="s">
        <v>148</v>
      </c>
      <c r="E1267" s="221" t="s">
        <v>708</v>
      </c>
      <c r="F1267" s="222" t="s">
        <v>709</v>
      </c>
      <c r="G1267" s="223" t="s">
        <v>151</v>
      </c>
      <c r="H1267" s="224">
        <v>71.799999999999997</v>
      </c>
      <c r="I1267" s="225"/>
      <c r="J1267" s="226">
        <f>ROUND(I1267*H1267,2)</f>
        <v>0</v>
      </c>
      <c r="K1267" s="227"/>
      <c r="L1267" s="45"/>
      <c r="M1267" s="228" t="s">
        <v>1</v>
      </c>
      <c r="N1267" s="229" t="s">
        <v>45</v>
      </c>
      <c r="O1267" s="92"/>
      <c r="P1267" s="230">
        <f>O1267*H1267</f>
        <v>0</v>
      </c>
      <c r="Q1267" s="230">
        <v>0</v>
      </c>
      <c r="R1267" s="230">
        <f>Q1267*H1267</f>
        <v>0</v>
      </c>
      <c r="S1267" s="230">
        <v>0</v>
      </c>
      <c r="T1267" s="231">
        <f>S1267*H1267</f>
        <v>0</v>
      </c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R1267" s="232" t="s">
        <v>355</v>
      </c>
      <c r="AT1267" s="232" t="s">
        <v>148</v>
      </c>
      <c r="AU1267" s="232" t="s">
        <v>89</v>
      </c>
      <c r="AY1267" s="18" t="s">
        <v>146</v>
      </c>
      <c r="BE1267" s="233">
        <f>IF(N1267="základní",J1267,0)</f>
        <v>0</v>
      </c>
      <c r="BF1267" s="233">
        <f>IF(N1267="snížená",J1267,0)</f>
        <v>0</v>
      </c>
      <c r="BG1267" s="233">
        <f>IF(N1267="zákl. přenesená",J1267,0)</f>
        <v>0</v>
      </c>
      <c r="BH1267" s="233">
        <f>IF(N1267="sníž. přenesená",J1267,0)</f>
        <v>0</v>
      </c>
      <c r="BI1267" s="233">
        <f>IF(N1267="nulová",J1267,0)</f>
        <v>0</v>
      </c>
      <c r="BJ1267" s="18" t="s">
        <v>85</v>
      </c>
      <c r="BK1267" s="233">
        <f>ROUND(I1267*H1267,2)</f>
        <v>0</v>
      </c>
      <c r="BL1267" s="18" t="s">
        <v>355</v>
      </c>
      <c r="BM1267" s="232" t="s">
        <v>710</v>
      </c>
    </row>
    <row r="1268" s="13" customFormat="1">
      <c r="A1268" s="13"/>
      <c r="B1268" s="234"/>
      <c r="C1268" s="235"/>
      <c r="D1268" s="236" t="s">
        <v>153</v>
      </c>
      <c r="E1268" s="237" t="s">
        <v>1</v>
      </c>
      <c r="F1268" s="238" t="s">
        <v>194</v>
      </c>
      <c r="G1268" s="235"/>
      <c r="H1268" s="237" t="s">
        <v>1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153</v>
      </c>
      <c r="AU1268" s="244" t="s">
        <v>89</v>
      </c>
      <c r="AV1268" s="13" t="s">
        <v>85</v>
      </c>
      <c r="AW1268" s="13" t="s">
        <v>34</v>
      </c>
      <c r="AX1268" s="13" t="s">
        <v>80</v>
      </c>
      <c r="AY1268" s="244" t="s">
        <v>146</v>
      </c>
    </row>
    <row r="1269" s="14" customFormat="1">
      <c r="A1269" s="14"/>
      <c r="B1269" s="245"/>
      <c r="C1269" s="246"/>
      <c r="D1269" s="236" t="s">
        <v>153</v>
      </c>
      <c r="E1269" s="247" t="s">
        <v>1</v>
      </c>
      <c r="F1269" s="248" t="s">
        <v>195</v>
      </c>
      <c r="G1269" s="246"/>
      <c r="H1269" s="249">
        <v>30.059999999999999</v>
      </c>
      <c r="I1269" s="250"/>
      <c r="J1269" s="246"/>
      <c r="K1269" s="246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153</v>
      </c>
      <c r="AU1269" s="255" t="s">
        <v>89</v>
      </c>
      <c r="AV1269" s="14" t="s">
        <v>89</v>
      </c>
      <c r="AW1269" s="14" t="s">
        <v>34</v>
      </c>
      <c r="AX1269" s="14" t="s">
        <v>80</v>
      </c>
      <c r="AY1269" s="255" t="s">
        <v>146</v>
      </c>
    </row>
    <row r="1270" s="14" customFormat="1">
      <c r="A1270" s="14"/>
      <c r="B1270" s="245"/>
      <c r="C1270" s="246"/>
      <c r="D1270" s="236" t="s">
        <v>153</v>
      </c>
      <c r="E1270" s="247" t="s">
        <v>1</v>
      </c>
      <c r="F1270" s="248" t="s">
        <v>196</v>
      </c>
      <c r="G1270" s="246"/>
      <c r="H1270" s="249">
        <v>7.5800000000000001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153</v>
      </c>
      <c r="AU1270" s="255" t="s">
        <v>89</v>
      </c>
      <c r="AV1270" s="14" t="s">
        <v>89</v>
      </c>
      <c r="AW1270" s="14" t="s">
        <v>34</v>
      </c>
      <c r="AX1270" s="14" t="s">
        <v>80</v>
      </c>
      <c r="AY1270" s="255" t="s">
        <v>146</v>
      </c>
    </row>
    <row r="1271" s="16" customFormat="1">
      <c r="A1271" s="16"/>
      <c r="B1271" s="267"/>
      <c r="C1271" s="268"/>
      <c r="D1271" s="236" t="s">
        <v>153</v>
      </c>
      <c r="E1271" s="269" t="s">
        <v>1</v>
      </c>
      <c r="F1271" s="270" t="s">
        <v>163</v>
      </c>
      <c r="G1271" s="268"/>
      <c r="H1271" s="271">
        <v>37.640000000000001</v>
      </c>
      <c r="I1271" s="272"/>
      <c r="J1271" s="268"/>
      <c r="K1271" s="268"/>
      <c r="L1271" s="273"/>
      <c r="M1271" s="274"/>
      <c r="N1271" s="275"/>
      <c r="O1271" s="275"/>
      <c r="P1271" s="275"/>
      <c r="Q1271" s="275"/>
      <c r="R1271" s="275"/>
      <c r="S1271" s="275"/>
      <c r="T1271" s="27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77" t="s">
        <v>153</v>
      </c>
      <c r="AU1271" s="277" t="s">
        <v>89</v>
      </c>
      <c r="AV1271" s="16" t="s">
        <v>92</v>
      </c>
      <c r="AW1271" s="16" t="s">
        <v>34</v>
      </c>
      <c r="AX1271" s="16" t="s">
        <v>80</v>
      </c>
      <c r="AY1271" s="277" t="s">
        <v>146</v>
      </c>
    </row>
    <row r="1272" s="13" customFormat="1">
      <c r="A1272" s="13"/>
      <c r="B1272" s="234"/>
      <c r="C1272" s="235"/>
      <c r="D1272" s="236" t="s">
        <v>153</v>
      </c>
      <c r="E1272" s="237" t="s">
        <v>1</v>
      </c>
      <c r="F1272" s="238" t="s">
        <v>156</v>
      </c>
      <c r="G1272" s="235"/>
      <c r="H1272" s="237" t="s">
        <v>1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153</v>
      </c>
      <c r="AU1272" s="244" t="s">
        <v>89</v>
      </c>
      <c r="AV1272" s="13" t="s">
        <v>85</v>
      </c>
      <c r="AW1272" s="13" t="s">
        <v>34</v>
      </c>
      <c r="AX1272" s="13" t="s">
        <v>80</v>
      </c>
      <c r="AY1272" s="244" t="s">
        <v>146</v>
      </c>
    </row>
    <row r="1273" s="14" customFormat="1">
      <c r="A1273" s="14"/>
      <c r="B1273" s="245"/>
      <c r="C1273" s="246"/>
      <c r="D1273" s="236" t="s">
        <v>153</v>
      </c>
      <c r="E1273" s="247" t="s">
        <v>1</v>
      </c>
      <c r="F1273" s="248" t="s">
        <v>199</v>
      </c>
      <c r="G1273" s="246"/>
      <c r="H1273" s="249">
        <v>20.390000000000001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153</v>
      </c>
      <c r="AU1273" s="255" t="s">
        <v>89</v>
      </c>
      <c r="AV1273" s="14" t="s">
        <v>89</v>
      </c>
      <c r="AW1273" s="14" t="s">
        <v>34</v>
      </c>
      <c r="AX1273" s="14" t="s">
        <v>80</v>
      </c>
      <c r="AY1273" s="255" t="s">
        <v>146</v>
      </c>
    </row>
    <row r="1274" s="16" customFormat="1">
      <c r="A1274" s="16"/>
      <c r="B1274" s="267"/>
      <c r="C1274" s="268"/>
      <c r="D1274" s="236" t="s">
        <v>153</v>
      </c>
      <c r="E1274" s="269" t="s">
        <v>1</v>
      </c>
      <c r="F1274" s="270" t="s">
        <v>163</v>
      </c>
      <c r="G1274" s="268"/>
      <c r="H1274" s="271">
        <v>20.390000000000001</v>
      </c>
      <c r="I1274" s="272"/>
      <c r="J1274" s="268"/>
      <c r="K1274" s="268"/>
      <c r="L1274" s="273"/>
      <c r="M1274" s="274"/>
      <c r="N1274" s="275"/>
      <c r="O1274" s="275"/>
      <c r="P1274" s="275"/>
      <c r="Q1274" s="275"/>
      <c r="R1274" s="275"/>
      <c r="S1274" s="275"/>
      <c r="T1274" s="27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77" t="s">
        <v>153</v>
      </c>
      <c r="AU1274" s="277" t="s">
        <v>89</v>
      </c>
      <c r="AV1274" s="16" t="s">
        <v>92</v>
      </c>
      <c r="AW1274" s="16" t="s">
        <v>34</v>
      </c>
      <c r="AX1274" s="16" t="s">
        <v>80</v>
      </c>
      <c r="AY1274" s="277" t="s">
        <v>146</v>
      </c>
    </row>
    <row r="1275" s="13" customFormat="1">
      <c r="A1275" s="13"/>
      <c r="B1275" s="234"/>
      <c r="C1275" s="235"/>
      <c r="D1275" s="236" t="s">
        <v>153</v>
      </c>
      <c r="E1275" s="237" t="s">
        <v>1</v>
      </c>
      <c r="F1275" s="238" t="s">
        <v>200</v>
      </c>
      <c r="G1275" s="235"/>
      <c r="H1275" s="237" t="s">
        <v>1</v>
      </c>
      <c r="I1275" s="239"/>
      <c r="J1275" s="235"/>
      <c r="K1275" s="235"/>
      <c r="L1275" s="240"/>
      <c r="M1275" s="241"/>
      <c r="N1275" s="242"/>
      <c r="O1275" s="242"/>
      <c r="P1275" s="242"/>
      <c r="Q1275" s="242"/>
      <c r="R1275" s="242"/>
      <c r="S1275" s="242"/>
      <c r="T1275" s="24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4" t="s">
        <v>153</v>
      </c>
      <c r="AU1275" s="244" t="s">
        <v>89</v>
      </c>
      <c r="AV1275" s="13" t="s">
        <v>85</v>
      </c>
      <c r="AW1275" s="13" t="s">
        <v>34</v>
      </c>
      <c r="AX1275" s="13" t="s">
        <v>80</v>
      </c>
      <c r="AY1275" s="244" t="s">
        <v>146</v>
      </c>
    </row>
    <row r="1276" s="14" customFormat="1">
      <c r="A1276" s="14"/>
      <c r="B1276" s="245"/>
      <c r="C1276" s="246"/>
      <c r="D1276" s="236" t="s">
        <v>153</v>
      </c>
      <c r="E1276" s="247" t="s">
        <v>1</v>
      </c>
      <c r="F1276" s="248" t="s">
        <v>201</v>
      </c>
      <c r="G1276" s="246"/>
      <c r="H1276" s="249">
        <v>2.3799999999999999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153</v>
      </c>
      <c r="AU1276" s="255" t="s">
        <v>89</v>
      </c>
      <c r="AV1276" s="14" t="s">
        <v>89</v>
      </c>
      <c r="AW1276" s="14" t="s">
        <v>34</v>
      </c>
      <c r="AX1276" s="14" t="s">
        <v>80</v>
      </c>
      <c r="AY1276" s="255" t="s">
        <v>146</v>
      </c>
    </row>
    <row r="1277" s="14" customFormat="1">
      <c r="A1277" s="14"/>
      <c r="B1277" s="245"/>
      <c r="C1277" s="246"/>
      <c r="D1277" s="236" t="s">
        <v>153</v>
      </c>
      <c r="E1277" s="247" t="s">
        <v>1</v>
      </c>
      <c r="F1277" s="248" t="s">
        <v>203</v>
      </c>
      <c r="G1277" s="246"/>
      <c r="H1277" s="249">
        <v>11.390000000000001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153</v>
      </c>
      <c r="AU1277" s="255" t="s">
        <v>89</v>
      </c>
      <c r="AV1277" s="14" t="s">
        <v>89</v>
      </c>
      <c r="AW1277" s="14" t="s">
        <v>34</v>
      </c>
      <c r="AX1277" s="14" t="s">
        <v>80</v>
      </c>
      <c r="AY1277" s="255" t="s">
        <v>146</v>
      </c>
    </row>
    <row r="1278" s="16" customFormat="1">
      <c r="A1278" s="16"/>
      <c r="B1278" s="267"/>
      <c r="C1278" s="268"/>
      <c r="D1278" s="236" t="s">
        <v>153</v>
      </c>
      <c r="E1278" s="269" t="s">
        <v>1</v>
      </c>
      <c r="F1278" s="270" t="s">
        <v>163</v>
      </c>
      <c r="G1278" s="268"/>
      <c r="H1278" s="271">
        <v>13.77</v>
      </c>
      <c r="I1278" s="272"/>
      <c r="J1278" s="268"/>
      <c r="K1278" s="268"/>
      <c r="L1278" s="273"/>
      <c r="M1278" s="274"/>
      <c r="N1278" s="275"/>
      <c r="O1278" s="275"/>
      <c r="P1278" s="275"/>
      <c r="Q1278" s="275"/>
      <c r="R1278" s="275"/>
      <c r="S1278" s="275"/>
      <c r="T1278" s="27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7" t="s">
        <v>153</v>
      </c>
      <c r="AU1278" s="277" t="s">
        <v>89</v>
      </c>
      <c r="AV1278" s="16" t="s">
        <v>92</v>
      </c>
      <c r="AW1278" s="16" t="s">
        <v>34</v>
      </c>
      <c r="AX1278" s="16" t="s">
        <v>80</v>
      </c>
      <c r="AY1278" s="277" t="s">
        <v>146</v>
      </c>
    </row>
    <row r="1279" s="15" customFormat="1">
      <c r="A1279" s="15"/>
      <c r="B1279" s="256"/>
      <c r="C1279" s="257"/>
      <c r="D1279" s="236" t="s">
        <v>153</v>
      </c>
      <c r="E1279" s="258" t="s">
        <v>1</v>
      </c>
      <c r="F1279" s="259" t="s">
        <v>158</v>
      </c>
      <c r="G1279" s="257"/>
      <c r="H1279" s="260">
        <v>71.800000000000011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153</v>
      </c>
      <c r="AU1279" s="266" t="s">
        <v>89</v>
      </c>
      <c r="AV1279" s="15" t="s">
        <v>95</v>
      </c>
      <c r="AW1279" s="15" t="s">
        <v>34</v>
      </c>
      <c r="AX1279" s="15" t="s">
        <v>85</v>
      </c>
      <c r="AY1279" s="266" t="s">
        <v>146</v>
      </c>
    </row>
    <row r="1280" s="2" customFormat="1" ht="24.15" customHeight="1">
      <c r="A1280" s="39"/>
      <c r="B1280" s="40"/>
      <c r="C1280" s="220" t="s">
        <v>711</v>
      </c>
      <c r="D1280" s="220" t="s">
        <v>148</v>
      </c>
      <c r="E1280" s="221" t="s">
        <v>712</v>
      </c>
      <c r="F1280" s="222" t="s">
        <v>713</v>
      </c>
      <c r="G1280" s="223" t="s">
        <v>151</v>
      </c>
      <c r="H1280" s="224">
        <v>71.799999999999997</v>
      </c>
      <c r="I1280" s="225"/>
      <c r="J1280" s="226">
        <f>ROUND(I1280*H1280,2)</f>
        <v>0</v>
      </c>
      <c r="K1280" s="227"/>
      <c r="L1280" s="45"/>
      <c r="M1280" s="228" t="s">
        <v>1</v>
      </c>
      <c r="N1280" s="229" t="s">
        <v>45</v>
      </c>
      <c r="O1280" s="92"/>
      <c r="P1280" s="230">
        <f>O1280*H1280</f>
        <v>0</v>
      </c>
      <c r="Q1280" s="230">
        <v>0</v>
      </c>
      <c r="R1280" s="230">
        <f>Q1280*H1280</f>
        <v>0</v>
      </c>
      <c r="S1280" s="230">
        <v>0</v>
      </c>
      <c r="T1280" s="231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2" t="s">
        <v>355</v>
      </c>
      <c r="AT1280" s="232" t="s">
        <v>148</v>
      </c>
      <c r="AU1280" s="232" t="s">
        <v>89</v>
      </c>
      <c r="AY1280" s="18" t="s">
        <v>146</v>
      </c>
      <c r="BE1280" s="233">
        <f>IF(N1280="základní",J1280,0)</f>
        <v>0</v>
      </c>
      <c r="BF1280" s="233">
        <f>IF(N1280="snížená",J1280,0)</f>
        <v>0</v>
      </c>
      <c r="BG1280" s="233">
        <f>IF(N1280="zákl. přenesená",J1280,0)</f>
        <v>0</v>
      </c>
      <c r="BH1280" s="233">
        <f>IF(N1280="sníž. přenesená",J1280,0)</f>
        <v>0</v>
      </c>
      <c r="BI1280" s="233">
        <f>IF(N1280="nulová",J1280,0)</f>
        <v>0</v>
      </c>
      <c r="BJ1280" s="18" t="s">
        <v>85</v>
      </c>
      <c r="BK1280" s="233">
        <f>ROUND(I1280*H1280,2)</f>
        <v>0</v>
      </c>
      <c r="BL1280" s="18" t="s">
        <v>355</v>
      </c>
      <c r="BM1280" s="232" t="s">
        <v>714</v>
      </c>
    </row>
    <row r="1281" s="13" customFormat="1">
      <c r="A1281" s="13"/>
      <c r="B1281" s="234"/>
      <c r="C1281" s="235"/>
      <c r="D1281" s="236" t="s">
        <v>153</v>
      </c>
      <c r="E1281" s="237" t="s">
        <v>1</v>
      </c>
      <c r="F1281" s="238" t="s">
        <v>194</v>
      </c>
      <c r="G1281" s="235"/>
      <c r="H1281" s="237" t="s">
        <v>1</v>
      </c>
      <c r="I1281" s="239"/>
      <c r="J1281" s="235"/>
      <c r="K1281" s="235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153</v>
      </c>
      <c r="AU1281" s="244" t="s">
        <v>89</v>
      </c>
      <c r="AV1281" s="13" t="s">
        <v>85</v>
      </c>
      <c r="AW1281" s="13" t="s">
        <v>34</v>
      </c>
      <c r="AX1281" s="13" t="s">
        <v>80</v>
      </c>
      <c r="AY1281" s="244" t="s">
        <v>146</v>
      </c>
    </row>
    <row r="1282" s="14" customFormat="1">
      <c r="A1282" s="14"/>
      <c r="B1282" s="245"/>
      <c r="C1282" s="246"/>
      <c r="D1282" s="236" t="s">
        <v>153</v>
      </c>
      <c r="E1282" s="247" t="s">
        <v>1</v>
      </c>
      <c r="F1282" s="248" t="s">
        <v>195</v>
      </c>
      <c r="G1282" s="246"/>
      <c r="H1282" s="249">
        <v>30.059999999999999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153</v>
      </c>
      <c r="AU1282" s="255" t="s">
        <v>89</v>
      </c>
      <c r="AV1282" s="14" t="s">
        <v>89</v>
      </c>
      <c r="AW1282" s="14" t="s">
        <v>34</v>
      </c>
      <c r="AX1282" s="14" t="s">
        <v>80</v>
      </c>
      <c r="AY1282" s="255" t="s">
        <v>146</v>
      </c>
    </row>
    <row r="1283" s="14" customFormat="1">
      <c r="A1283" s="14"/>
      <c r="B1283" s="245"/>
      <c r="C1283" s="246"/>
      <c r="D1283" s="236" t="s">
        <v>153</v>
      </c>
      <c r="E1283" s="247" t="s">
        <v>1</v>
      </c>
      <c r="F1283" s="248" t="s">
        <v>196</v>
      </c>
      <c r="G1283" s="246"/>
      <c r="H1283" s="249">
        <v>7.5800000000000001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153</v>
      </c>
      <c r="AU1283" s="255" t="s">
        <v>89</v>
      </c>
      <c r="AV1283" s="14" t="s">
        <v>89</v>
      </c>
      <c r="AW1283" s="14" t="s">
        <v>34</v>
      </c>
      <c r="AX1283" s="14" t="s">
        <v>80</v>
      </c>
      <c r="AY1283" s="255" t="s">
        <v>146</v>
      </c>
    </row>
    <row r="1284" s="16" customFormat="1">
      <c r="A1284" s="16"/>
      <c r="B1284" s="267"/>
      <c r="C1284" s="268"/>
      <c r="D1284" s="236" t="s">
        <v>153</v>
      </c>
      <c r="E1284" s="269" t="s">
        <v>1</v>
      </c>
      <c r="F1284" s="270" t="s">
        <v>163</v>
      </c>
      <c r="G1284" s="268"/>
      <c r="H1284" s="271">
        <v>37.640000000000001</v>
      </c>
      <c r="I1284" s="272"/>
      <c r="J1284" s="268"/>
      <c r="K1284" s="268"/>
      <c r="L1284" s="273"/>
      <c r="M1284" s="274"/>
      <c r="N1284" s="275"/>
      <c r="O1284" s="275"/>
      <c r="P1284" s="275"/>
      <c r="Q1284" s="275"/>
      <c r="R1284" s="275"/>
      <c r="S1284" s="275"/>
      <c r="T1284" s="27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T1284" s="277" t="s">
        <v>153</v>
      </c>
      <c r="AU1284" s="277" t="s">
        <v>89</v>
      </c>
      <c r="AV1284" s="16" t="s">
        <v>92</v>
      </c>
      <c r="AW1284" s="16" t="s">
        <v>34</v>
      </c>
      <c r="AX1284" s="16" t="s">
        <v>80</v>
      </c>
      <c r="AY1284" s="277" t="s">
        <v>146</v>
      </c>
    </row>
    <row r="1285" s="13" customFormat="1">
      <c r="A1285" s="13"/>
      <c r="B1285" s="234"/>
      <c r="C1285" s="235"/>
      <c r="D1285" s="236" t="s">
        <v>153</v>
      </c>
      <c r="E1285" s="237" t="s">
        <v>1</v>
      </c>
      <c r="F1285" s="238" t="s">
        <v>156</v>
      </c>
      <c r="G1285" s="235"/>
      <c r="H1285" s="237" t="s">
        <v>1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153</v>
      </c>
      <c r="AU1285" s="244" t="s">
        <v>89</v>
      </c>
      <c r="AV1285" s="13" t="s">
        <v>85</v>
      </c>
      <c r="AW1285" s="13" t="s">
        <v>34</v>
      </c>
      <c r="AX1285" s="13" t="s">
        <v>80</v>
      </c>
      <c r="AY1285" s="244" t="s">
        <v>146</v>
      </c>
    </row>
    <row r="1286" s="14" customFormat="1">
      <c r="A1286" s="14"/>
      <c r="B1286" s="245"/>
      <c r="C1286" s="246"/>
      <c r="D1286" s="236" t="s">
        <v>153</v>
      </c>
      <c r="E1286" s="247" t="s">
        <v>1</v>
      </c>
      <c r="F1286" s="248" t="s">
        <v>199</v>
      </c>
      <c r="G1286" s="246"/>
      <c r="H1286" s="249">
        <v>20.390000000000001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153</v>
      </c>
      <c r="AU1286" s="255" t="s">
        <v>89</v>
      </c>
      <c r="AV1286" s="14" t="s">
        <v>89</v>
      </c>
      <c r="AW1286" s="14" t="s">
        <v>34</v>
      </c>
      <c r="AX1286" s="14" t="s">
        <v>80</v>
      </c>
      <c r="AY1286" s="255" t="s">
        <v>146</v>
      </c>
    </row>
    <row r="1287" s="16" customFormat="1">
      <c r="A1287" s="16"/>
      <c r="B1287" s="267"/>
      <c r="C1287" s="268"/>
      <c r="D1287" s="236" t="s">
        <v>153</v>
      </c>
      <c r="E1287" s="269" t="s">
        <v>1</v>
      </c>
      <c r="F1287" s="270" t="s">
        <v>163</v>
      </c>
      <c r="G1287" s="268"/>
      <c r="H1287" s="271">
        <v>20.390000000000001</v>
      </c>
      <c r="I1287" s="272"/>
      <c r="J1287" s="268"/>
      <c r="K1287" s="268"/>
      <c r="L1287" s="273"/>
      <c r="M1287" s="274"/>
      <c r="N1287" s="275"/>
      <c r="O1287" s="275"/>
      <c r="P1287" s="275"/>
      <c r="Q1287" s="275"/>
      <c r="R1287" s="275"/>
      <c r="S1287" s="275"/>
      <c r="T1287" s="27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T1287" s="277" t="s">
        <v>153</v>
      </c>
      <c r="AU1287" s="277" t="s">
        <v>89</v>
      </c>
      <c r="AV1287" s="16" t="s">
        <v>92</v>
      </c>
      <c r="AW1287" s="16" t="s">
        <v>34</v>
      </c>
      <c r="AX1287" s="16" t="s">
        <v>80</v>
      </c>
      <c r="AY1287" s="277" t="s">
        <v>146</v>
      </c>
    </row>
    <row r="1288" s="13" customFormat="1">
      <c r="A1288" s="13"/>
      <c r="B1288" s="234"/>
      <c r="C1288" s="235"/>
      <c r="D1288" s="236" t="s">
        <v>153</v>
      </c>
      <c r="E1288" s="237" t="s">
        <v>1</v>
      </c>
      <c r="F1288" s="238" t="s">
        <v>200</v>
      </c>
      <c r="G1288" s="235"/>
      <c r="H1288" s="237" t="s">
        <v>1</v>
      </c>
      <c r="I1288" s="239"/>
      <c r="J1288" s="235"/>
      <c r="K1288" s="235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153</v>
      </c>
      <c r="AU1288" s="244" t="s">
        <v>89</v>
      </c>
      <c r="AV1288" s="13" t="s">
        <v>85</v>
      </c>
      <c r="AW1288" s="13" t="s">
        <v>34</v>
      </c>
      <c r="AX1288" s="13" t="s">
        <v>80</v>
      </c>
      <c r="AY1288" s="244" t="s">
        <v>146</v>
      </c>
    </row>
    <row r="1289" s="14" customFormat="1">
      <c r="A1289" s="14"/>
      <c r="B1289" s="245"/>
      <c r="C1289" s="246"/>
      <c r="D1289" s="236" t="s">
        <v>153</v>
      </c>
      <c r="E1289" s="247" t="s">
        <v>1</v>
      </c>
      <c r="F1289" s="248" t="s">
        <v>201</v>
      </c>
      <c r="G1289" s="246"/>
      <c r="H1289" s="249">
        <v>2.3799999999999999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153</v>
      </c>
      <c r="AU1289" s="255" t="s">
        <v>89</v>
      </c>
      <c r="AV1289" s="14" t="s">
        <v>89</v>
      </c>
      <c r="AW1289" s="14" t="s">
        <v>34</v>
      </c>
      <c r="AX1289" s="14" t="s">
        <v>80</v>
      </c>
      <c r="AY1289" s="255" t="s">
        <v>146</v>
      </c>
    </row>
    <row r="1290" s="14" customFormat="1">
      <c r="A1290" s="14"/>
      <c r="B1290" s="245"/>
      <c r="C1290" s="246"/>
      <c r="D1290" s="236" t="s">
        <v>153</v>
      </c>
      <c r="E1290" s="247" t="s">
        <v>1</v>
      </c>
      <c r="F1290" s="248" t="s">
        <v>203</v>
      </c>
      <c r="G1290" s="246"/>
      <c r="H1290" s="249">
        <v>11.390000000000001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153</v>
      </c>
      <c r="AU1290" s="255" t="s">
        <v>89</v>
      </c>
      <c r="AV1290" s="14" t="s">
        <v>89</v>
      </c>
      <c r="AW1290" s="14" t="s">
        <v>34</v>
      </c>
      <c r="AX1290" s="14" t="s">
        <v>80</v>
      </c>
      <c r="AY1290" s="255" t="s">
        <v>146</v>
      </c>
    </row>
    <row r="1291" s="16" customFormat="1">
      <c r="A1291" s="16"/>
      <c r="B1291" s="267"/>
      <c r="C1291" s="268"/>
      <c r="D1291" s="236" t="s">
        <v>153</v>
      </c>
      <c r="E1291" s="269" t="s">
        <v>1</v>
      </c>
      <c r="F1291" s="270" t="s">
        <v>163</v>
      </c>
      <c r="G1291" s="268"/>
      <c r="H1291" s="271">
        <v>13.77</v>
      </c>
      <c r="I1291" s="272"/>
      <c r="J1291" s="268"/>
      <c r="K1291" s="268"/>
      <c r="L1291" s="273"/>
      <c r="M1291" s="274"/>
      <c r="N1291" s="275"/>
      <c r="O1291" s="275"/>
      <c r="P1291" s="275"/>
      <c r="Q1291" s="275"/>
      <c r="R1291" s="275"/>
      <c r="S1291" s="275"/>
      <c r="T1291" s="27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T1291" s="277" t="s">
        <v>153</v>
      </c>
      <c r="AU1291" s="277" t="s">
        <v>89</v>
      </c>
      <c r="AV1291" s="16" t="s">
        <v>92</v>
      </c>
      <c r="AW1291" s="16" t="s">
        <v>34</v>
      </c>
      <c r="AX1291" s="16" t="s">
        <v>80</v>
      </c>
      <c r="AY1291" s="277" t="s">
        <v>146</v>
      </c>
    </row>
    <row r="1292" s="15" customFormat="1">
      <c r="A1292" s="15"/>
      <c r="B1292" s="256"/>
      <c r="C1292" s="257"/>
      <c r="D1292" s="236" t="s">
        <v>153</v>
      </c>
      <c r="E1292" s="258" t="s">
        <v>1</v>
      </c>
      <c r="F1292" s="259" t="s">
        <v>158</v>
      </c>
      <c r="G1292" s="257"/>
      <c r="H1292" s="260">
        <v>71.800000000000011</v>
      </c>
      <c r="I1292" s="261"/>
      <c r="J1292" s="257"/>
      <c r="K1292" s="257"/>
      <c r="L1292" s="262"/>
      <c r="M1292" s="263"/>
      <c r="N1292" s="264"/>
      <c r="O1292" s="264"/>
      <c r="P1292" s="264"/>
      <c r="Q1292" s="264"/>
      <c r="R1292" s="264"/>
      <c r="S1292" s="264"/>
      <c r="T1292" s="26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66" t="s">
        <v>153</v>
      </c>
      <c r="AU1292" s="266" t="s">
        <v>89</v>
      </c>
      <c r="AV1292" s="15" t="s">
        <v>95</v>
      </c>
      <c r="AW1292" s="15" t="s">
        <v>34</v>
      </c>
      <c r="AX1292" s="15" t="s">
        <v>85</v>
      </c>
      <c r="AY1292" s="266" t="s">
        <v>146</v>
      </c>
    </row>
    <row r="1293" s="2" customFormat="1" ht="16.5" customHeight="1">
      <c r="A1293" s="39"/>
      <c r="B1293" s="40"/>
      <c r="C1293" s="220" t="s">
        <v>715</v>
      </c>
      <c r="D1293" s="220" t="s">
        <v>148</v>
      </c>
      <c r="E1293" s="221" t="s">
        <v>716</v>
      </c>
      <c r="F1293" s="222" t="s">
        <v>717</v>
      </c>
      <c r="G1293" s="223" t="s">
        <v>151</v>
      </c>
      <c r="H1293" s="224">
        <v>71.799999999999997</v>
      </c>
      <c r="I1293" s="225"/>
      <c r="J1293" s="226">
        <f>ROUND(I1293*H1293,2)</f>
        <v>0</v>
      </c>
      <c r="K1293" s="227"/>
      <c r="L1293" s="45"/>
      <c r="M1293" s="228" t="s">
        <v>1</v>
      </c>
      <c r="N1293" s="229" t="s">
        <v>45</v>
      </c>
      <c r="O1293" s="92"/>
      <c r="P1293" s="230">
        <f>O1293*H1293</f>
        <v>0</v>
      </c>
      <c r="Q1293" s="230">
        <v>0</v>
      </c>
      <c r="R1293" s="230">
        <f>Q1293*H1293</f>
        <v>0</v>
      </c>
      <c r="S1293" s="230">
        <v>0</v>
      </c>
      <c r="T1293" s="231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2" t="s">
        <v>355</v>
      </c>
      <c r="AT1293" s="232" t="s">
        <v>148</v>
      </c>
      <c r="AU1293" s="232" t="s">
        <v>89</v>
      </c>
      <c r="AY1293" s="18" t="s">
        <v>146</v>
      </c>
      <c r="BE1293" s="233">
        <f>IF(N1293="základní",J1293,0)</f>
        <v>0</v>
      </c>
      <c r="BF1293" s="233">
        <f>IF(N1293="snížená",J1293,0)</f>
        <v>0</v>
      </c>
      <c r="BG1293" s="233">
        <f>IF(N1293="zákl. přenesená",J1293,0)</f>
        <v>0</v>
      </c>
      <c r="BH1293" s="233">
        <f>IF(N1293="sníž. přenesená",J1293,0)</f>
        <v>0</v>
      </c>
      <c r="BI1293" s="233">
        <f>IF(N1293="nulová",J1293,0)</f>
        <v>0</v>
      </c>
      <c r="BJ1293" s="18" t="s">
        <v>85</v>
      </c>
      <c r="BK1293" s="233">
        <f>ROUND(I1293*H1293,2)</f>
        <v>0</v>
      </c>
      <c r="BL1293" s="18" t="s">
        <v>355</v>
      </c>
      <c r="BM1293" s="232" t="s">
        <v>718</v>
      </c>
    </row>
    <row r="1294" s="13" customFormat="1">
      <c r="A1294" s="13"/>
      <c r="B1294" s="234"/>
      <c r="C1294" s="235"/>
      <c r="D1294" s="236" t="s">
        <v>153</v>
      </c>
      <c r="E1294" s="237" t="s">
        <v>1</v>
      </c>
      <c r="F1294" s="238" t="s">
        <v>194</v>
      </c>
      <c r="G1294" s="235"/>
      <c r="H1294" s="237" t="s">
        <v>1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153</v>
      </c>
      <c r="AU1294" s="244" t="s">
        <v>89</v>
      </c>
      <c r="AV1294" s="13" t="s">
        <v>85</v>
      </c>
      <c r="AW1294" s="13" t="s">
        <v>34</v>
      </c>
      <c r="AX1294" s="13" t="s">
        <v>80</v>
      </c>
      <c r="AY1294" s="244" t="s">
        <v>146</v>
      </c>
    </row>
    <row r="1295" s="14" customFormat="1">
      <c r="A1295" s="14"/>
      <c r="B1295" s="245"/>
      <c r="C1295" s="246"/>
      <c r="D1295" s="236" t="s">
        <v>153</v>
      </c>
      <c r="E1295" s="247" t="s">
        <v>1</v>
      </c>
      <c r="F1295" s="248" t="s">
        <v>195</v>
      </c>
      <c r="G1295" s="246"/>
      <c r="H1295" s="249">
        <v>30.059999999999999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153</v>
      </c>
      <c r="AU1295" s="255" t="s">
        <v>89</v>
      </c>
      <c r="AV1295" s="14" t="s">
        <v>89</v>
      </c>
      <c r="AW1295" s="14" t="s">
        <v>34</v>
      </c>
      <c r="AX1295" s="14" t="s">
        <v>80</v>
      </c>
      <c r="AY1295" s="255" t="s">
        <v>146</v>
      </c>
    </row>
    <row r="1296" s="14" customFormat="1">
      <c r="A1296" s="14"/>
      <c r="B1296" s="245"/>
      <c r="C1296" s="246"/>
      <c r="D1296" s="236" t="s">
        <v>153</v>
      </c>
      <c r="E1296" s="247" t="s">
        <v>1</v>
      </c>
      <c r="F1296" s="248" t="s">
        <v>196</v>
      </c>
      <c r="G1296" s="246"/>
      <c r="H1296" s="249">
        <v>7.5800000000000001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153</v>
      </c>
      <c r="AU1296" s="255" t="s">
        <v>89</v>
      </c>
      <c r="AV1296" s="14" t="s">
        <v>89</v>
      </c>
      <c r="AW1296" s="14" t="s">
        <v>34</v>
      </c>
      <c r="AX1296" s="14" t="s">
        <v>80</v>
      </c>
      <c r="AY1296" s="255" t="s">
        <v>146</v>
      </c>
    </row>
    <row r="1297" s="16" customFormat="1">
      <c r="A1297" s="16"/>
      <c r="B1297" s="267"/>
      <c r="C1297" s="268"/>
      <c r="D1297" s="236" t="s">
        <v>153</v>
      </c>
      <c r="E1297" s="269" t="s">
        <v>1</v>
      </c>
      <c r="F1297" s="270" t="s">
        <v>163</v>
      </c>
      <c r="G1297" s="268"/>
      <c r="H1297" s="271">
        <v>37.640000000000001</v>
      </c>
      <c r="I1297" s="272"/>
      <c r="J1297" s="268"/>
      <c r="K1297" s="268"/>
      <c r="L1297" s="273"/>
      <c r="M1297" s="274"/>
      <c r="N1297" s="275"/>
      <c r="O1297" s="275"/>
      <c r="P1297" s="275"/>
      <c r="Q1297" s="275"/>
      <c r="R1297" s="275"/>
      <c r="S1297" s="275"/>
      <c r="T1297" s="27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77" t="s">
        <v>153</v>
      </c>
      <c r="AU1297" s="277" t="s">
        <v>89</v>
      </c>
      <c r="AV1297" s="16" t="s">
        <v>92</v>
      </c>
      <c r="AW1297" s="16" t="s">
        <v>34</v>
      </c>
      <c r="AX1297" s="16" t="s">
        <v>80</v>
      </c>
      <c r="AY1297" s="277" t="s">
        <v>146</v>
      </c>
    </row>
    <row r="1298" s="13" customFormat="1">
      <c r="A1298" s="13"/>
      <c r="B1298" s="234"/>
      <c r="C1298" s="235"/>
      <c r="D1298" s="236" t="s">
        <v>153</v>
      </c>
      <c r="E1298" s="237" t="s">
        <v>1</v>
      </c>
      <c r="F1298" s="238" t="s">
        <v>156</v>
      </c>
      <c r="G1298" s="235"/>
      <c r="H1298" s="237" t="s">
        <v>1</v>
      </c>
      <c r="I1298" s="239"/>
      <c r="J1298" s="235"/>
      <c r="K1298" s="235"/>
      <c r="L1298" s="240"/>
      <c r="M1298" s="241"/>
      <c r="N1298" s="242"/>
      <c r="O1298" s="242"/>
      <c r="P1298" s="242"/>
      <c r="Q1298" s="242"/>
      <c r="R1298" s="242"/>
      <c r="S1298" s="242"/>
      <c r="T1298" s="24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4" t="s">
        <v>153</v>
      </c>
      <c r="AU1298" s="244" t="s">
        <v>89</v>
      </c>
      <c r="AV1298" s="13" t="s">
        <v>85</v>
      </c>
      <c r="AW1298" s="13" t="s">
        <v>34</v>
      </c>
      <c r="AX1298" s="13" t="s">
        <v>80</v>
      </c>
      <c r="AY1298" s="244" t="s">
        <v>146</v>
      </c>
    </row>
    <row r="1299" s="14" customFormat="1">
      <c r="A1299" s="14"/>
      <c r="B1299" s="245"/>
      <c r="C1299" s="246"/>
      <c r="D1299" s="236" t="s">
        <v>153</v>
      </c>
      <c r="E1299" s="247" t="s">
        <v>1</v>
      </c>
      <c r="F1299" s="248" t="s">
        <v>199</v>
      </c>
      <c r="G1299" s="246"/>
      <c r="H1299" s="249">
        <v>20.390000000000001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153</v>
      </c>
      <c r="AU1299" s="255" t="s">
        <v>89</v>
      </c>
      <c r="AV1299" s="14" t="s">
        <v>89</v>
      </c>
      <c r="AW1299" s="14" t="s">
        <v>34</v>
      </c>
      <c r="AX1299" s="14" t="s">
        <v>80</v>
      </c>
      <c r="AY1299" s="255" t="s">
        <v>146</v>
      </c>
    </row>
    <row r="1300" s="16" customFormat="1">
      <c r="A1300" s="16"/>
      <c r="B1300" s="267"/>
      <c r="C1300" s="268"/>
      <c r="D1300" s="236" t="s">
        <v>153</v>
      </c>
      <c r="E1300" s="269" t="s">
        <v>1</v>
      </c>
      <c r="F1300" s="270" t="s">
        <v>163</v>
      </c>
      <c r="G1300" s="268"/>
      <c r="H1300" s="271">
        <v>20.390000000000001</v>
      </c>
      <c r="I1300" s="272"/>
      <c r="J1300" s="268"/>
      <c r="K1300" s="268"/>
      <c r="L1300" s="273"/>
      <c r="M1300" s="274"/>
      <c r="N1300" s="275"/>
      <c r="O1300" s="275"/>
      <c r="P1300" s="275"/>
      <c r="Q1300" s="275"/>
      <c r="R1300" s="275"/>
      <c r="S1300" s="275"/>
      <c r="T1300" s="27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T1300" s="277" t="s">
        <v>153</v>
      </c>
      <c r="AU1300" s="277" t="s">
        <v>89</v>
      </c>
      <c r="AV1300" s="16" t="s">
        <v>92</v>
      </c>
      <c r="AW1300" s="16" t="s">
        <v>34</v>
      </c>
      <c r="AX1300" s="16" t="s">
        <v>80</v>
      </c>
      <c r="AY1300" s="277" t="s">
        <v>146</v>
      </c>
    </row>
    <row r="1301" s="13" customFormat="1">
      <c r="A1301" s="13"/>
      <c r="B1301" s="234"/>
      <c r="C1301" s="235"/>
      <c r="D1301" s="236" t="s">
        <v>153</v>
      </c>
      <c r="E1301" s="237" t="s">
        <v>1</v>
      </c>
      <c r="F1301" s="238" t="s">
        <v>200</v>
      </c>
      <c r="G1301" s="235"/>
      <c r="H1301" s="237" t="s">
        <v>1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153</v>
      </c>
      <c r="AU1301" s="244" t="s">
        <v>89</v>
      </c>
      <c r="AV1301" s="13" t="s">
        <v>85</v>
      </c>
      <c r="AW1301" s="13" t="s">
        <v>34</v>
      </c>
      <c r="AX1301" s="13" t="s">
        <v>80</v>
      </c>
      <c r="AY1301" s="244" t="s">
        <v>146</v>
      </c>
    </row>
    <row r="1302" s="14" customFormat="1">
      <c r="A1302" s="14"/>
      <c r="B1302" s="245"/>
      <c r="C1302" s="246"/>
      <c r="D1302" s="236" t="s">
        <v>153</v>
      </c>
      <c r="E1302" s="247" t="s">
        <v>1</v>
      </c>
      <c r="F1302" s="248" t="s">
        <v>201</v>
      </c>
      <c r="G1302" s="246"/>
      <c r="H1302" s="249">
        <v>2.3799999999999999</v>
      </c>
      <c r="I1302" s="250"/>
      <c r="J1302" s="246"/>
      <c r="K1302" s="246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153</v>
      </c>
      <c r="AU1302" s="255" t="s">
        <v>89</v>
      </c>
      <c r="AV1302" s="14" t="s">
        <v>89</v>
      </c>
      <c r="AW1302" s="14" t="s">
        <v>34</v>
      </c>
      <c r="AX1302" s="14" t="s">
        <v>80</v>
      </c>
      <c r="AY1302" s="255" t="s">
        <v>146</v>
      </c>
    </row>
    <row r="1303" s="14" customFormat="1">
      <c r="A1303" s="14"/>
      <c r="B1303" s="245"/>
      <c r="C1303" s="246"/>
      <c r="D1303" s="236" t="s">
        <v>153</v>
      </c>
      <c r="E1303" s="247" t="s">
        <v>1</v>
      </c>
      <c r="F1303" s="248" t="s">
        <v>203</v>
      </c>
      <c r="G1303" s="246"/>
      <c r="H1303" s="249">
        <v>11.390000000000001</v>
      </c>
      <c r="I1303" s="250"/>
      <c r="J1303" s="246"/>
      <c r="K1303" s="246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153</v>
      </c>
      <c r="AU1303" s="255" t="s">
        <v>89</v>
      </c>
      <c r="AV1303" s="14" t="s">
        <v>89</v>
      </c>
      <c r="AW1303" s="14" t="s">
        <v>34</v>
      </c>
      <c r="AX1303" s="14" t="s">
        <v>80</v>
      </c>
      <c r="AY1303" s="255" t="s">
        <v>146</v>
      </c>
    </row>
    <row r="1304" s="16" customFormat="1">
      <c r="A1304" s="16"/>
      <c r="B1304" s="267"/>
      <c r="C1304" s="268"/>
      <c r="D1304" s="236" t="s">
        <v>153</v>
      </c>
      <c r="E1304" s="269" t="s">
        <v>1</v>
      </c>
      <c r="F1304" s="270" t="s">
        <v>163</v>
      </c>
      <c r="G1304" s="268"/>
      <c r="H1304" s="271">
        <v>13.77</v>
      </c>
      <c r="I1304" s="272"/>
      <c r="J1304" s="268"/>
      <c r="K1304" s="268"/>
      <c r="L1304" s="273"/>
      <c r="M1304" s="274"/>
      <c r="N1304" s="275"/>
      <c r="O1304" s="275"/>
      <c r="P1304" s="275"/>
      <c r="Q1304" s="275"/>
      <c r="R1304" s="275"/>
      <c r="S1304" s="275"/>
      <c r="T1304" s="27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T1304" s="277" t="s">
        <v>153</v>
      </c>
      <c r="AU1304" s="277" t="s">
        <v>89</v>
      </c>
      <c r="AV1304" s="16" t="s">
        <v>92</v>
      </c>
      <c r="AW1304" s="16" t="s">
        <v>34</v>
      </c>
      <c r="AX1304" s="16" t="s">
        <v>80</v>
      </c>
      <c r="AY1304" s="277" t="s">
        <v>146</v>
      </c>
    </row>
    <row r="1305" s="15" customFormat="1">
      <c r="A1305" s="15"/>
      <c r="B1305" s="256"/>
      <c r="C1305" s="257"/>
      <c r="D1305" s="236" t="s">
        <v>153</v>
      </c>
      <c r="E1305" s="258" t="s">
        <v>1</v>
      </c>
      <c r="F1305" s="259" t="s">
        <v>158</v>
      </c>
      <c r="G1305" s="257"/>
      <c r="H1305" s="260">
        <v>71.800000000000011</v>
      </c>
      <c r="I1305" s="261"/>
      <c r="J1305" s="257"/>
      <c r="K1305" s="257"/>
      <c r="L1305" s="262"/>
      <c r="M1305" s="263"/>
      <c r="N1305" s="264"/>
      <c r="O1305" s="264"/>
      <c r="P1305" s="264"/>
      <c r="Q1305" s="264"/>
      <c r="R1305" s="264"/>
      <c r="S1305" s="264"/>
      <c r="T1305" s="26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6" t="s">
        <v>153</v>
      </c>
      <c r="AU1305" s="266" t="s">
        <v>89</v>
      </c>
      <c r="AV1305" s="15" t="s">
        <v>95</v>
      </c>
      <c r="AW1305" s="15" t="s">
        <v>34</v>
      </c>
      <c r="AX1305" s="15" t="s">
        <v>85</v>
      </c>
      <c r="AY1305" s="266" t="s">
        <v>146</v>
      </c>
    </row>
    <row r="1306" s="2" customFormat="1" ht="24.15" customHeight="1">
      <c r="A1306" s="39"/>
      <c r="B1306" s="40"/>
      <c r="C1306" s="220" t="s">
        <v>719</v>
      </c>
      <c r="D1306" s="220" t="s">
        <v>148</v>
      </c>
      <c r="E1306" s="221" t="s">
        <v>720</v>
      </c>
      <c r="F1306" s="222" t="s">
        <v>721</v>
      </c>
      <c r="G1306" s="223" t="s">
        <v>151</v>
      </c>
      <c r="H1306" s="224">
        <v>71.799999999999997</v>
      </c>
      <c r="I1306" s="225"/>
      <c r="J1306" s="226">
        <f>ROUND(I1306*H1306,2)</f>
        <v>0</v>
      </c>
      <c r="K1306" s="227"/>
      <c r="L1306" s="45"/>
      <c r="M1306" s="228" t="s">
        <v>1</v>
      </c>
      <c r="N1306" s="229" t="s">
        <v>45</v>
      </c>
      <c r="O1306" s="92"/>
      <c r="P1306" s="230">
        <f>O1306*H1306</f>
        <v>0</v>
      </c>
      <c r="Q1306" s="230">
        <v>3.0000000000000001E-05</v>
      </c>
      <c r="R1306" s="230">
        <f>Q1306*H1306</f>
        <v>0.0021540000000000001</v>
      </c>
      <c r="S1306" s="230">
        <v>0</v>
      </c>
      <c r="T1306" s="231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2" t="s">
        <v>355</v>
      </c>
      <c r="AT1306" s="232" t="s">
        <v>148</v>
      </c>
      <c r="AU1306" s="232" t="s">
        <v>89</v>
      </c>
      <c r="AY1306" s="18" t="s">
        <v>146</v>
      </c>
      <c r="BE1306" s="233">
        <f>IF(N1306="základní",J1306,0)</f>
        <v>0</v>
      </c>
      <c r="BF1306" s="233">
        <f>IF(N1306="snížená",J1306,0)</f>
        <v>0</v>
      </c>
      <c r="BG1306" s="233">
        <f>IF(N1306="zákl. přenesená",J1306,0)</f>
        <v>0</v>
      </c>
      <c r="BH1306" s="233">
        <f>IF(N1306="sníž. přenesená",J1306,0)</f>
        <v>0</v>
      </c>
      <c r="BI1306" s="233">
        <f>IF(N1306="nulová",J1306,0)</f>
        <v>0</v>
      </c>
      <c r="BJ1306" s="18" t="s">
        <v>85</v>
      </c>
      <c r="BK1306" s="233">
        <f>ROUND(I1306*H1306,2)</f>
        <v>0</v>
      </c>
      <c r="BL1306" s="18" t="s">
        <v>355</v>
      </c>
      <c r="BM1306" s="232" t="s">
        <v>722</v>
      </c>
    </row>
    <row r="1307" s="13" customFormat="1">
      <c r="A1307" s="13"/>
      <c r="B1307" s="234"/>
      <c r="C1307" s="235"/>
      <c r="D1307" s="236" t="s">
        <v>153</v>
      </c>
      <c r="E1307" s="237" t="s">
        <v>1</v>
      </c>
      <c r="F1307" s="238" t="s">
        <v>194</v>
      </c>
      <c r="G1307" s="235"/>
      <c r="H1307" s="237" t="s">
        <v>1</v>
      </c>
      <c r="I1307" s="239"/>
      <c r="J1307" s="235"/>
      <c r="K1307" s="235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153</v>
      </c>
      <c r="AU1307" s="244" t="s">
        <v>89</v>
      </c>
      <c r="AV1307" s="13" t="s">
        <v>85</v>
      </c>
      <c r="AW1307" s="13" t="s">
        <v>34</v>
      </c>
      <c r="AX1307" s="13" t="s">
        <v>80</v>
      </c>
      <c r="AY1307" s="244" t="s">
        <v>146</v>
      </c>
    </row>
    <row r="1308" s="14" customFormat="1">
      <c r="A1308" s="14"/>
      <c r="B1308" s="245"/>
      <c r="C1308" s="246"/>
      <c r="D1308" s="236" t="s">
        <v>153</v>
      </c>
      <c r="E1308" s="247" t="s">
        <v>1</v>
      </c>
      <c r="F1308" s="248" t="s">
        <v>195</v>
      </c>
      <c r="G1308" s="246"/>
      <c r="H1308" s="249">
        <v>30.059999999999999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153</v>
      </c>
      <c r="AU1308" s="255" t="s">
        <v>89</v>
      </c>
      <c r="AV1308" s="14" t="s">
        <v>89</v>
      </c>
      <c r="AW1308" s="14" t="s">
        <v>34</v>
      </c>
      <c r="AX1308" s="14" t="s">
        <v>80</v>
      </c>
      <c r="AY1308" s="255" t="s">
        <v>146</v>
      </c>
    </row>
    <row r="1309" s="14" customFormat="1">
      <c r="A1309" s="14"/>
      <c r="B1309" s="245"/>
      <c r="C1309" s="246"/>
      <c r="D1309" s="236" t="s">
        <v>153</v>
      </c>
      <c r="E1309" s="247" t="s">
        <v>1</v>
      </c>
      <c r="F1309" s="248" t="s">
        <v>196</v>
      </c>
      <c r="G1309" s="246"/>
      <c r="H1309" s="249">
        <v>7.5800000000000001</v>
      </c>
      <c r="I1309" s="250"/>
      <c r="J1309" s="246"/>
      <c r="K1309" s="246"/>
      <c r="L1309" s="251"/>
      <c r="M1309" s="252"/>
      <c r="N1309" s="253"/>
      <c r="O1309" s="253"/>
      <c r="P1309" s="253"/>
      <c r="Q1309" s="253"/>
      <c r="R1309" s="253"/>
      <c r="S1309" s="253"/>
      <c r="T1309" s="25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5" t="s">
        <v>153</v>
      </c>
      <c r="AU1309" s="255" t="s">
        <v>89</v>
      </c>
      <c r="AV1309" s="14" t="s">
        <v>89</v>
      </c>
      <c r="AW1309" s="14" t="s">
        <v>34</v>
      </c>
      <c r="AX1309" s="14" t="s">
        <v>80</v>
      </c>
      <c r="AY1309" s="255" t="s">
        <v>146</v>
      </c>
    </row>
    <row r="1310" s="16" customFormat="1">
      <c r="A1310" s="16"/>
      <c r="B1310" s="267"/>
      <c r="C1310" s="268"/>
      <c r="D1310" s="236" t="s">
        <v>153</v>
      </c>
      <c r="E1310" s="269" t="s">
        <v>1</v>
      </c>
      <c r="F1310" s="270" t="s">
        <v>163</v>
      </c>
      <c r="G1310" s="268"/>
      <c r="H1310" s="271">
        <v>37.640000000000001</v>
      </c>
      <c r="I1310" s="272"/>
      <c r="J1310" s="268"/>
      <c r="K1310" s="268"/>
      <c r="L1310" s="273"/>
      <c r="M1310" s="274"/>
      <c r="N1310" s="275"/>
      <c r="O1310" s="275"/>
      <c r="P1310" s="275"/>
      <c r="Q1310" s="275"/>
      <c r="R1310" s="275"/>
      <c r="S1310" s="275"/>
      <c r="T1310" s="27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77" t="s">
        <v>153</v>
      </c>
      <c r="AU1310" s="277" t="s">
        <v>89</v>
      </c>
      <c r="AV1310" s="16" t="s">
        <v>92</v>
      </c>
      <c r="AW1310" s="16" t="s">
        <v>34</v>
      </c>
      <c r="AX1310" s="16" t="s">
        <v>80</v>
      </c>
      <c r="AY1310" s="277" t="s">
        <v>146</v>
      </c>
    </row>
    <row r="1311" s="13" customFormat="1">
      <c r="A1311" s="13"/>
      <c r="B1311" s="234"/>
      <c r="C1311" s="235"/>
      <c r="D1311" s="236" t="s">
        <v>153</v>
      </c>
      <c r="E1311" s="237" t="s">
        <v>1</v>
      </c>
      <c r="F1311" s="238" t="s">
        <v>156</v>
      </c>
      <c r="G1311" s="235"/>
      <c r="H1311" s="237" t="s">
        <v>1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153</v>
      </c>
      <c r="AU1311" s="244" t="s">
        <v>89</v>
      </c>
      <c r="AV1311" s="13" t="s">
        <v>85</v>
      </c>
      <c r="AW1311" s="13" t="s">
        <v>34</v>
      </c>
      <c r="AX1311" s="13" t="s">
        <v>80</v>
      </c>
      <c r="AY1311" s="244" t="s">
        <v>146</v>
      </c>
    </row>
    <row r="1312" s="14" customFormat="1">
      <c r="A1312" s="14"/>
      <c r="B1312" s="245"/>
      <c r="C1312" s="246"/>
      <c r="D1312" s="236" t="s">
        <v>153</v>
      </c>
      <c r="E1312" s="247" t="s">
        <v>1</v>
      </c>
      <c r="F1312" s="248" t="s">
        <v>199</v>
      </c>
      <c r="G1312" s="246"/>
      <c r="H1312" s="249">
        <v>20.390000000000001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153</v>
      </c>
      <c r="AU1312" s="255" t="s">
        <v>89</v>
      </c>
      <c r="AV1312" s="14" t="s">
        <v>89</v>
      </c>
      <c r="AW1312" s="14" t="s">
        <v>34</v>
      </c>
      <c r="AX1312" s="14" t="s">
        <v>80</v>
      </c>
      <c r="AY1312" s="255" t="s">
        <v>146</v>
      </c>
    </row>
    <row r="1313" s="16" customFormat="1">
      <c r="A1313" s="16"/>
      <c r="B1313" s="267"/>
      <c r="C1313" s="268"/>
      <c r="D1313" s="236" t="s">
        <v>153</v>
      </c>
      <c r="E1313" s="269" t="s">
        <v>1</v>
      </c>
      <c r="F1313" s="270" t="s">
        <v>163</v>
      </c>
      <c r="G1313" s="268"/>
      <c r="H1313" s="271">
        <v>20.390000000000001</v>
      </c>
      <c r="I1313" s="272"/>
      <c r="J1313" s="268"/>
      <c r="K1313" s="268"/>
      <c r="L1313" s="273"/>
      <c r="M1313" s="274"/>
      <c r="N1313" s="275"/>
      <c r="O1313" s="275"/>
      <c r="P1313" s="275"/>
      <c r="Q1313" s="275"/>
      <c r="R1313" s="275"/>
      <c r="S1313" s="275"/>
      <c r="T1313" s="27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T1313" s="277" t="s">
        <v>153</v>
      </c>
      <c r="AU1313" s="277" t="s">
        <v>89</v>
      </c>
      <c r="AV1313" s="16" t="s">
        <v>92</v>
      </c>
      <c r="AW1313" s="16" t="s">
        <v>34</v>
      </c>
      <c r="AX1313" s="16" t="s">
        <v>80</v>
      </c>
      <c r="AY1313" s="277" t="s">
        <v>146</v>
      </c>
    </row>
    <row r="1314" s="13" customFormat="1">
      <c r="A1314" s="13"/>
      <c r="B1314" s="234"/>
      <c r="C1314" s="235"/>
      <c r="D1314" s="236" t="s">
        <v>153</v>
      </c>
      <c r="E1314" s="237" t="s">
        <v>1</v>
      </c>
      <c r="F1314" s="238" t="s">
        <v>200</v>
      </c>
      <c r="G1314" s="235"/>
      <c r="H1314" s="237" t="s">
        <v>1</v>
      </c>
      <c r="I1314" s="239"/>
      <c r="J1314" s="235"/>
      <c r="K1314" s="235"/>
      <c r="L1314" s="240"/>
      <c r="M1314" s="241"/>
      <c r="N1314" s="242"/>
      <c r="O1314" s="242"/>
      <c r="P1314" s="242"/>
      <c r="Q1314" s="242"/>
      <c r="R1314" s="242"/>
      <c r="S1314" s="242"/>
      <c r="T1314" s="243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4" t="s">
        <v>153</v>
      </c>
      <c r="AU1314" s="244" t="s">
        <v>89</v>
      </c>
      <c r="AV1314" s="13" t="s">
        <v>85</v>
      </c>
      <c r="AW1314" s="13" t="s">
        <v>34</v>
      </c>
      <c r="AX1314" s="13" t="s">
        <v>80</v>
      </c>
      <c r="AY1314" s="244" t="s">
        <v>146</v>
      </c>
    </row>
    <row r="1315" s="14" customFormat="1">
      <c r="A1315" s="14"/>
      <c r="B1315" s="245"/>
      <c r="C1315" s="246"/>
      <c r="D1315" s="236" t="s">
        <v>153</v>
      </c>
      <c r="E1315" s="247" t="s">
        <v>1</v>
      </c>
      <c r="F1315" s="248" t="s">
        <v>201</v>
      </c>
      <c r="G1315" s="246"/>
      <c r="H1315" s="249">
        <v>2.3799999999999999</v>
      </c>
      <c r="I1315" s="250"/>
      <c r="J1315" s="246"/>
      <c r="K1315" s="246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153</v>
      </c>
      <c r="AU1315" s="255" t="s">
        <v>89</v>
      </c>
      <c r="AV1315" s="14" t="s">
        <v>89</v>
      </c>
      <c r="AW1315" s="14" t="s">
        <v>34</v>
      </c>
      <c r="AX1315" s="14" t="s">
        <v>80</v>
      </c>
      <c r="AY1315" s="255" t="s">
        <v>146</v>
      </c>
    </row>
    <row r="1316" s="14" customFormat="1">
      <c r="A1316" s="14"/>
      <c r="B1316" s="245"/>
      <c r="C1316" s="246"/>
      <c r="D1316" s="236" t="s">
        <v>153</v>
      </c>
      <c r="E1316" s="247" t="s">
        <v>1</v>
      </c>
      <c r="F1316" s="248" t="s">
        <v>203</v>
      </c>
      <c r="G1316" s="246"/>
      <c r="H1316" s="249">
        <v>11.390000000000001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153</v>
      </c>
      <c r="AU1316" s="255" t="s">
        <v>89</v>
      </c>
      <c r="AV1316" s="14" t="s">
        <v>89</v>
      </c>
      <c r="AW1316" s="14" t="s">
        <v>34</v>
      </c>
      <c r="AX1316" s="14" t="s">
        <v>80</v>
      </c>
      <c r="AY1316" s="255" t="s">
        <v>146</v>
      </c>
    </row>
    <row r="1317" s="16" customFormat="1">
      <c r="A1317" s="16"/>
      <c r="B1317" s="267"/>
      <c r="C1317" s="268"/>
      <c r="D1317" s="236" t="s">
        <v>153</v>
      </c>
      <c r="E1317" s="269" t="s">
        <v>1</v>
      </c>
      <c r="F1317" s="270" t="s">
        <v>163</v>
      </c>
      <c r="G1317" s="268"/>
      <c r="H1317" s="271">
        <v>13.77</v>
      </c>
      <c r="I1317" s="272"/>
      <c r="J1317" s="268"/>
      <c r="K1317" s="268"/>
      <c r="L1317" s="273"/>
      <c r="M1317" s="274"/>
      <c r="N1317" s="275"/>
      <c r="O1317" s="275"/>
      <c r="P1317" s="275"/>
      <c r="Q1317" s="275"/>
      <c r="R1317" s="275"/>
      <c r="S1317" s="275"/>
      <c r="T1317" s="27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T1317" s="277" t="s">
        <v>153</v>
      </c>
      <c r="AU1317" s="277" t="s">
        <v>89</v>
      </c>
      <c r="AV1317" s="16" t="s">
        <v>92</v>
      </c>
      <c r="AW1317" s="16" t="s">
        <v>34</v>
      </c>
      <c r="AX1317" s="16" t="s">
        <v>80</v>
      </c>
      <c r="AY1317" s="277" t="s">
        <v>146</v>
      </c>
    </row>
    <row r="1318" s="15" customFormat="1">
      <c r="A1318" s="15"/>
      <c r="B1318" s="256"/>
      <c r="C1318" s="257"/>
      <c r="D1318" s="236" t="s">
        <v>153</v>
      </c>
      <c r="E1318" s="258" t="s">
        <v>1</v>
      </c>
      <c r="F1318" s="259" t="s">
        <v>158</v>
      </c>
      <c r="G1318" s="257"/>
      <c r="H1318" s="260">
        <v>71.800000000000011</v>
      </c>
      <c r="I1318" s="261"/>
      <c r="J1318" s="257"/>
      <c r="K1318" s="257"/>
      <c r="L1318" s="262"/>
      <c r="M1318" s="263"/>
      <c r="N1318" s="264"/>
      <c r="O1318" s="264"/>
      <c r="P1318" s="264"/>
      <c r="Q1318" s="264"/>
      <c r="R1318" s="264"/>
      <c r="S1318" s="264"/>
      <c r="T1318" s="26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66" t="s">
        <v>153</v>
      </c>
      <c r="AU1318" s="266" t="s">
        <v>89</v>
      </c>
      <c r="AV1318" s="15" t="s">
        <v>95</v>
      </c>
      <c r="AW1318" s="15" t="s">
        <v>34</v>
      </c>
      <c r="AX1318" s="15" t="s">
        <v>85</v>
      </c>
      <c r="AY1318" s="266" t="s">
        <v>146</v>
      </c>
    </row>
    <row r="1319" s="2" customFormat="1" ht="37.8" customHeight="1">
      <c r="A1319" s="39"/>
      <c r="B1319" s="40"/>
      <c r="C1319" s="220" t="s">
        <v>723</v>
      </c>
      <c r="D1319" s="220" t="s">
        <v>148</v>
      </c>
      <c r="E1319" s="221" t="s">
        <v>724</v>
      </c>
      <c r="F1319" s="222" t="s">
        <v>725</v>
      </c>
      <c r="G1319" s="223" t="s">
        <v>151</v>
      </c>
      <c r="H1319" s="224">
        <v>71.799999999999997</v>
      </c>
      <c r="I1319" s="225"/>
      <c r="J1319" s="226">
        <f>ROUND(I1319*H1319,2)</f>
        <v>0</v>
      </c>
      <c r="K1319" s="227"/>
      <c r="L1319" s="45"/>
      <c r="M1319" s="228" t="s">
        <v>1</v>
      </c>
      <c r="N1319" s="229" t="s">
        <v>45</v>
      </c>
      <c r="O1319" s="92"/>
      <c r="P1319" s="230">
        <f>O1319*H1319</f>
        <v>0</v>
      </c>
      <c r="Q1319" s="230">
        <v>0.014999999999999999</v>
      </c>
      <c r="R1319" s="230">
        <f>Q1319*H1319</f>
        <v>1.077</v>
      </c>
      <c r="S1319" s="230">
        <v>0</v>
      </c>
      <c r="T1319" s="231">
        <f>S1319*H1319</f>
        <v>0</v>
      </c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R1319" s="232" t="s">
        <v>355</v>
      </c>
      <c r="AT1319" s="232" t="s">
        <v>148</v>
      </c>
      <c r="AU1319" s="232" t="s">
        <v>89</v>
      </c>
      <c r="AY1319" s="18" t="s">
        <v>146</v>
      </c>
      <c r="BE1319" s="233">
        <f>IF(N1319="základní",J1319,0)</f>
        <v>0</v>
      </c>
      <c r="BF1319" s="233">
        <f>IF(N1319="snížená",J1319,0)</f>
        <v>0</v>
      </c>
      <c r="BG1319" s="233">
        <f>IF(N1319="zákl. přenesená",J1319,0)</f>
        <v>0</v>
      </c>
      <c r="BH1319" s="233">
        <f>IF(N1319="sníž. přenesená",J1319,0)</f>
        <v>0</v>
      </c>
      <c r="BI1319" s="233">
        <f>IF(N1319="nulová",J1319,0)</f>
        <v>0</v>
      </c>
      <c r="BJ1319" s="18" t="s">
        <v>85</v>
      </c>
      <c r="BK1319" s="233">
        <f>ROUND(I1319*H1319,2)</f>
        <v>0</v>
      </c>
      <c r="BL1319" s="18" t="s">
        <v>355</v>
      </c>
      <c r="BM1319" s="232" t="s">
        <v>726</v>
      </c>
    </row>
    <row r="1320" s="13" customFormat="1">
      <c r="A1320" s="13"/>
      <c r="B1320" s="234"/>
      <c r="C1320" s="235"/>
      <c r="D1320" s="236" t="s">
        <v>153</v>
      </c>
      <c r="E1320" s="237" t="s">
        <v>1</v>
      </c>
      <c r="F1320" s="238" t="s">
        <v>194</v>
      </c>
      <c r="G1320" s="235"/>
      <c r="H1320" s="237" t="s">
        <v>1</v>
      </c>
      <c r="I1320" s="239"/>
      <c r="J1320" s="235"/>
      <c r="K1320" s="235"/>
      <c r="L1320" s="240"/>
      <c r="M1320" s="241"/>
      <c r="N1320" s="242"/>
      <c r="O1320" s="242"/>
      <c r="P1320" s="242"/>
      <c r="Q1320" s="242"/>
      <c r="R1320" s="242"/>
      <c r="S1320" s="242"/>
      <c r="T1320" s="243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4" t="s">
        <v>153</v>
      </c>
      <c r="AU1320" s="244" t="s">
        <v>89</v>
      </c>
      <c r="AV1320" s="13" t="s">
        <v>85</v>
      </c>
      <c r="AW1320" s="13" t="s">
        <v>34</v>
      </c>
      <c r="AX1320" s="13" t="s">
        <v>80</v>
      </c>
      <c r="AY1320" s="244" t="s">
        <v>146</v>
      </c>
    </row>
    <row r="1321" s="14" customFormat="1">
      <c r="A1321" s="14"/>
      <c r="B1321" s="245"/>
      <c r="C1321" s="246"/>
      <c r="D1321" s="236" t="s">
        <v>153</v>
      </c>
      <c r="E1321" s="247" t="s">
        <v>1</v>
      </c>
      <c r="F1321" s="248" t="s">
        <v>195</v>
      </c>
      <c r="G1321" s="246"/>
      <c r="H1321" s="249">
        <v>30.059999999999999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153</v>
      </c>
      <c r="AU1321" s="255" t="s">
        <v>89</v>
      </c>
      <c r="AV1321" s="14" t="s">
        <v>89</v>
      </c>
      <c r="AW1321" s="14" t="s">
        <v>34</v>
      </c>
      <c r="AX1321" s="14" t="s">
        <v>80</v>
      </c>
      <c r="AY1321" s="255" t="s">
        <v>146</v>
      </c>
    </row>
    <row r="1322" s="14" customFormat="1">
      <c r="A1322" s="14"/>
      <c r="B1322" s="245"/>
      <c r="C1322" s="246"/>
      <c r="D1322" s="236" t="s">
        <v>153</v>
      </c>
      <c r="E1322" s="247" t="s">
        <v>1</v>
      </c>
      <c r="F1322" s="248" t="s">
        <v>196</v>
      </c>
      <c r="G1322" s="246"/>
      <c r="H1322" s="249">
        <v>7.5800000000000001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153</v>
      </c>
      <c r="AU1322" s="255" t="s">
        <v>89</v>
      </c>
      <c r="AV1322" s="14" t="s">
        <v>89</v>
      </c>
      <c r="AW1322" s="14" t="s">
        <v>34</v>
      </c>
      <c r="AX1322" s="14" t="s">
        <v>80</v>
      </c>
      <c r="AY1322" s="255" t="s">
        <v>146</v>
      </c>
    </row>
    <row r="1323" s="16" customFormat="1">
      <c r="A1323" s="16"/>
      <c r="B1323" s="267"/>
      <c r="C1323" s="268"/>
      <c r="D1323" s="236" t="s">
        <v>153</v>
      </c>
      <c r="E1323" s="269" t="s">
        <v>1</v>
      </c>
      <c r="F1323" s="270" t="s">
        <v>163</v>
      </c>
      <c r="G1323" s="268"/>
      <c r="H1323" s="271">
        <v>37.640000000000001</v>
      </c>
      <c r="I1323" s="272"/>
      <c r="J1323" s="268"/>
      <c r="K1323" s="268"/>
      <c r="L1323" s="273"/>
      <c r="M1323" s="274"/>
      <c r="N1323" s="275"/>
      <c r="O1323" s="275"/>
      <c r="P1323" s="275"/>
      <c r="Q1323" s="275"/>
      <c r="R1323" s="275"/>
      <c r="S1323" s="275"/>
      <c r="T1323" s="27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T1323" s="277" t="s">
        <v>153</v>
      </c>
      <c r="AU1323" s="277" t="s">
        <v>89</v>
      </c>
      <c r="AV1323" s="16" t="s">
        <v>92</v>
      </c>
      <c r="AW1323" s="16" t="s">
        <v>34</v>
      </c>
      <c r="AX1323" s="16" t="s">
        <v>80</v>
      </c>
      <c r="AY1323" s="277" t="s">
        <v>146</v>
      </c>
    </row>
    <row r="1324" s="13" customFormat="1">
      <c r="A1324" s="13"/>
      <c r="B1324" s="234"/>
      <c r="C1324" s="235"/>
      <c r="D1324" s="236" t="s">
        <v>153</v>
      </c>
      <c r="E1324" s="237" t="s">
        <v>1</v>
      </c>
      <c r="F1324" s="238" t="s">
        <v>156</v>
      </c>
      <c r="G1324" s="235"/>
      <c r="H1324" s="237" t="s">
        <v>1</v>
      </c>
      <c r="I1324" s="239"/>
      <c r="J1324" s="235"/>
      <c r="K1324" s="235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153</v>
      </c>
      <c r="AU1324" s="244" t="s">
        <v>89</v>
      </c>
      <c r="AV1324" s="13" t="s">
        <v>85</v>
      </c>
      <c r="AW1324" s="13" t="s">
        <v>34</v>
      </c>
      <c r="AX1324" s="13" t="s">
        <v>80</v>
      </c>
      <c r="AY1324" s="244" t="s">
        <v>146</v>
      </c>
    </row>
    <row r="1325" s="14" customFormat="1">
      <c r="A1325" s="14"/>
      <c r="B1325" s="245"/>
      <c r="C1325" s="246"/>
      <c r="D1325" s="236" t="s">
        <v>153</v>
      </c>
      <c r="E1325" s="247" t="s">
        <v>1</v>
      </c>
      <c r="F1325" s="248" t="s">
        <v>199</v>
      </c>
      <c r="G1325" s="246"/>
      <c r="H1325" s="249">
        <v>20.390000000000001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153</v>
      </c>
      <c r="AU1325" s="255" t="s">
        <v>89</v>
      </c>
      <c r="AV1325" s="14" t="s">
        <v>89</v>
      </c>
      <c r="AW1325" s="14" t="s">
        <v>34</v>
      </c>
      <c r="AX1325" s="14" t="s">
        <v>80</v>
      </c>
      <c r="AY1325" s="255" t="s">
        <v>146</v>
      </c>
    </row>
    <row r="1326" s="16" customFormat="1">
      <c r="A1326" s="16"/>
      <c r="B1326" s="267"/>
      <c r="C1326" s="268"/>
      <c r="D1326" s="236" t="s">
        <v>153</v>
      </c>
      <c r="E1326" s="269" t="s">
        <v>1</v>
      </c>
      <c r="F1326" s="270" t="s">
        <v>163</v>
      </c>
      <c r="G1326" s="268"/>
      <c r="H1326" s="271">
        <v>20.390000000000001</v>
      </c>
      <c r="I1326" s="272"/>
      <c r="J1326" s="268"/>
      <c r="K1326" s="268"/>
      <c r="L1326" s="273"/>
      <c r="M1326" s="274"/>
      <c r="N1326" s="275"/>
      <c r="O1326" s="275"/>
      <c r="P1326" s="275"/>
      <c r="Q1326" s="275"/>
      <c r="R1326" s="275"/>
      <c r="S1326" s="275"/>
      <c r="T1326" s="27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T1326" s="277" t="s">
        <v>153</v>
      </c>
      <c r="AU1326" s="277" t="s">
        <v>89</v>
      </c>
      <c r="AV1326" s="16" t="s">
        <v>92</v>
      </c>
      <c r="AW1326" s="16" t="s">
        <v>34</v>
      </c>
      <c r="AX1326" s="16" t="s">
        <v>80</v>
      </c>
      <c r="AY1326" s="277" t="s">
        <v>146</v>
      </c>
    </row>
    <row r="1327" s="13" customFormat="1">
      <c r="A1327" s="13"/>
      <c r="B1327" s="234"/>
      <c r="C1327" s="235"/>
      <c r="D1327" s="236" t="s">
        <v>153</v>
      </c>
      <c r="E1327" s="237" t="s">
        <v>1</v>
      </c>
      <c r="F1327" s="238" t="s">
        <v>200</v>
      </c>
      <c r="G1327" s="235"/>
      <c r="H1327" s="237" t="s">
        <v>1</v>
      </c>
      <c r="I1327" s="239"/>
      <c r="J1327" s="235"/>
      <c r="K1327" s="235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153</v>
      </c>
      <c r="AU1327" s="244" t="s">
        <v>89</v>
      </c>
      <c r="AV1327" s="13" t="s">
        <v>85</v>
      </c>
      <c r="AW1327" s="13" t="s">
        <v>34</v>
      </c>
      <c r="AX1327" s="13" t="s">
        <v>80</v>
      </c>
      <c r="AY1327" s="244" t="s">
        <v>146</v>
      </c>
    </row>
    <row r="1328" s="14" customFormat="1">
      <c r="A1328" s="14"/>
      <c r="B1328" s="245"/>
      <c r="C1328" s="246"/>
      <c r="D1328" s="236" t="s">
        <v>153</v>
      </c>
      <c r="E1328" s="247" t="s">
        <v>1</v>
      </c>
      <c r="F1328" s="248" t="s">
        <v>201</v>
      </c>
      <c r="G1328" s="246"/>
      <c r="H1328" s="249">
        <v>2.3799999999999999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153</v>
      </c>
      <c r="AU1328" s="255" t="s">
        <v>89</v>
      </c>
      <c r="AV1328" s="14" t="s">
        <v>89</v>
      </c>
      <c r="AW1328" s="14" t="s">
        <v>34</v>
      </c>
      <c r="AX1328" s="14" t="s">
        <v>80</v>
      </c>
      <c r="AY1328" s="255" t="s">
        <v>146</v>
      </c>
    </row>
    <row r="1329" s="14" customFormat="1">
      <c r="A1329" s="14"/>
      <c r="B1329" s="245"/>
      <c r="C1329" s="246"/>
      <c r="D1329" s="236" t="s">
        <v>153</v>
      </c>
      <c r="E1329" s="247" t="s">
        <v>1</v>
      </c>
      <c r="F1329" s="248" t="s">
        <v>203</v>
      </c>
      <c r="G1329" s="246"/>
      <c r="H1329" s="249">
        <v>11.390000000000001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153</v>
      </c>
      <c r="AU1329" s="255" t="s">
        <v>89</v>
      </c>
      <c r="AV1329" s="14" t="s">
        <v>89</v>
      </c>
      <c r="AW1329" s="14" t="s">
        <v>34</v>
      </c>
      <c r="AX1329" s="14" t="s">
        <v>80</v>
      </c>
      <c r="AY1329" s="255" t="s">
        <v>146</v>
      </c>
    </row>
    <row r="1330" s="16" customFormat="1">
      <c r="A1330" s="16"/>
      <c r="B1330" s="267"/>
      <c r="C1330" s="268"/>
      <c r="D1330" s="236" t="s">
        <v>153</v>
      </c>
      <c r="E1330" s="269" t="s">
        <v>1</v>
      </c>
      <c r="F1330" s="270" t="s">
        <v>163</v>
      </c>
      <c r="G1330" s="268"/>
      <c r="H1330" s="271">
        <v>13.77</v>
      </c>
      <c r="I1330" s="272"/>
      <c r="J1330" s="268"/>
      <c r="K1330" s="268"/>
      <c r="L1330" s="273"/>
      <c r="M1330" s="274"/>
      <c r="N1330" s="275"/>
      <c r="O1330" s="275"/>
      <c r="P1330" s="275"/>
      <c r="Q1330" s="275"/>
      <c r="R1330" s="275"/>
      <c r="S1330" s="275"/>
      <c r="T1330" s="27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T1330" s="277" t="s">
        <v>153</v>
      </c>
      <c r="AU1330" s="277" t="s">
        <v>89</v>
      </c>
      <c r="AV1330" s="16" t="s">
        <v>92</v>
      </c>
      <c r="AW1330" s="16" t="s">
        <v>34</v>
      </c>
      <c r="AX1330" s="16" t="s">
        <v>80</v>
      </c>
      <c r="AY1330" s="277" t="s">
        <v>146</v>
      </c>
    </row>
    <row r="1331" s="15" customFormat="1">
      <c r="A1331" s="15"/>
      <c r="B1331" s="256"/>
      <c r="C1331" s="257"/>
      <c r="D1331" s="236" t="s">
        <v>153</v>
      </c>
      <c r="E1331" s="258" t="s">
        <v>1</v>
      </c>
      <c r="F1331" s="259" t="s">
        <v>158</v>
      </c>
      <c r="G1331" s="257"/>
      <c r="H1331" s="260">
        <v>71.800000000000011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153</v>
      </c>
      <c r="AU1331" s="266" t="s">
        <v>89</v>
      </c>
      <c r="AV1331" s="15" t="s">
        <v>95</v>
      </c>
      <c r="AW1331" s="15" t="s">
        <v>34</v>
      </c>
      <c r="AX1331" s="15" t="s">
        <v>85</v>
      </c>
      <c r="AY1331" s="266" t="s">
        <v>146</v>
      </c>
    </row>
    <row r="1332" s="2" customFormat="1" ht="24.15" customHeight="1">
      <c r="A1332" s="39"/>
      <c r="B1332" s="40"/>
      <c r="C1332" s="220" t="s">
        <v>727</v>
      </c>
      <c r="D1332" s="220" t="s">
        <v>148</v>
      </c>
      <c r="E1332" s="221" t="s">
        <v>728</v>
      </c>
      <c r="F1332" s="222" t="s">
        <v>729</v>
      </c>
      <c r="G1332" s="223" t="s">
        <v>151</v>
      </c>
      <c r="H1332" s="224">
        <v>71.799999999999997</v>
      </c>
      <c r="I1332" s="225"/>
      <c r="J1332" s="226">
        <f>ROUND(I1332*H1332,2)</f>
        <v>0</v>
      </c>
      <c r="K1332" s="227"/>
      <c r="L1332" s="45"/>
      <c r="M1332" s="228" t="s">
        <v>1</v>
      </c>
      <c r="N1332" s="229" t="s">
        <v>45</v>
      </c>
      <c r="O1332" s="92"/>
      <c r="P1332" s="230">
        <f>O1332*H1332</f>
        <v>0</v>
      </c>
      <c r="Q1332" s="230">
        <v>0</v>
      </c>
      <c r="R1332" s="230">
        <f>Q1332*H1332</f>
        <v>0</v>
      </c>
      <c r="S1332" s="230">
        <v>0.0030000000000000001</v>
      </c>
      <c r="T1332" s="231">
        <f>S1332*H1332</f>
        <v>0.21540000000000001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32" t="s">
        <v>355</v>
      </c>
      <c r="AT1332" s="232" t="s">
        <v>148</v>
      </c>
      <c r="AU1332" s="232" t="s">
        <v>89</v>
      </c>
      <c r="AY1332" s="18" t="s">
        <v>146</v>
      </c>
      <c r="BE1332" s="233">
        <f>IF(N1332="základní",J1332,0)</f>
        <v>0</v>
      </c>
      <c r="BF1332" s="233">
        <f>IF(N1332="snížená",J1332,0)</f>
        <v>0</v>
      </c>
      <c r="BG1332" s="233">
        <f>IF(N1332="zákl. přenesená",J1332,0)</f>
        <v>0</v>
      </c>
      <c r="BH1332" s="233">
        <f>IF(N1332="sníž. přenesená",J1332,0)</f>
        <v>0</v>
      </c>
      <c r="BI1332" s="233">
        <f>IF(N1332="nulová",J1332,0)</f>
        <v>0</v>
      </c>
      <c r="BJ1332" s="18" t="s">
        <v>85</v>
      </c>
      <c r="BK1332" s="233">
        <f>ROUND(I1332*H1332,2)</f>
        <v>0</v>
      </c>
      <c r="BL1332" s="18" t="s">
        <v>355</v>
      </c>
      <c r="BM1332" s="232" t="s">
        <v>730</v>
      </c>
    </row>
    <row r="1333" s="13" customFormat="1">
      <c r="A1333" s="13"/>
      <c r="B1333" s="234"/>
      <c r="C1333" s="235"/>
      <c r="D1333" s="236" t="s">
        <v>153</v>
      </c>
      <c r="E1333" s="237" t="s">
        <v>1</v>
      </c>
      <c r="F1333" s="238" t="s">
        <v>154</v>
      </c>
      <c r="G1333" s="235"/>
      <c r="H1333" s="237" t="s">
        <v>1</v>
      </c>
      <c r="I1333" s="239"/>
      <c r="J1333" s="235"/>
      <c r="K1333" s="235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153</v>
      </c>
      <c r="AU1333" s="244" t="s">
        <v>89</v>
      </c>
      <c r="AV1333" s="13" t="s">
        <v>85</v>
      </c>
      <c r="AW1333" s="13" t="s">
        <v>34</v>
      </c>
      <c r="AX1333" s="13" t="s">
        <v>80</v>
      </c>
      <c r="AY1333" s="244" t="s">
        <v>146</v>
      </c>
    </row>
    <row r="1334" s="14" customFormat="1">
      <c r="A1334" s="14"/>
      <c r="B1334" s="245"/>
      <c r="C1334" s="246"/>
      <c r="D1334" s="236" t="s">
        <v>153</v>
      </c>
      <c r="E1334" s="247" t="s">
        <v>1</v>
      </c>
      <c r="F1334" s="248" t="s">
        <v>283</v>
      </c>
      <c r="G1334" s="246"/>
      <c r="H1334" s="249">
        <v>0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153</v>
      </c>
      <c r="AU1334" s="255" t="s">
        <v>89</v>
      </c>
      <c r="AV1334" s="14" t="s">
        <v>89</v>
      </c>
      <c r="AW1334" s="14" t="s">
        <v>34</v>
      </c>
      <c r="AX1334" s="14" t="s">
        <v>80</v>
      </c>
      <c r="AY1334" s="255" t="s">
        <v>146</v>
      </c>
    </row>
    <row r="1335" s="16" customFormat="1">
      <c r="A1335" s="16"/>
      <c r="B1335" s="267"/>
      <c r="C1335" s="268"/>
      <c r="D1335" s="236" t="s">
        <v>153</v>
      </c>
      <c r="E1335" s="269" t="s">
        <v>1</v>
      </c>
      <c r="F1335" s="270" t="s">
        <v>163</v>
      </c>
      <c r="G1335" s="268"/>
      <c r="H1335" s="271">
        <v>0</v>
      </c>
      <c r="I1335" s="272"/>
      <c r="J1335" s="268"/>
      <c r="K1335" s="268"/>
      <c r="L1335" s="273"/>
      <c r="M1335" s="274"/>
      <c r="N1335" s="275"/>
      <c r="O1335" s="275"/>
      <c r="P1335" s="275"/>
      <c r="Q1335" s="275"/>
      <c r="R1335" s="275"/>
      <c r="S1335" s="275"/>
      <c r="T1335" s="27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T1335" s="277" t="s">
        <v>153</v>
      </c>
      <c r="AU1335" s="277" t="s">
        <v>89</v>
      </c>
      <c r="AV1335" s="16" t="s">
        <v>92</v>
      </c>
      <c r="AW1335" s="16" t="s">
        <v>34</v>
      </c>
      <c r="AX1335" s="16" t="s">
        <v>80</v>
      </c>
      <c r="AY1335" s="277" t="s">
        <v>146</v>
      </c>
    </row>
    <row r="1336" s="13" customFormat="1">
      <c r="A1336" s="13"/>
      <c r="B1336" s="234"/>
      <c r="C1336" s="235"/>
      <c r="D1336" s="236" t="s">
        <v>153</v>
      </c>
      <c r="E1336" s="237" t="s">
        <v>1</v>
      </c>
      <c r="F1336" s="238" t="s">
        <v>194</v>
      </c>
      <c r="G1336" s="235"/>
      <c r="H1336" s="237" t="s">
        <v>1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153</v>
      </c>
      <c r="AU1336" s="244" t="s">
        <v>89</v>
      </c>
      <c r="AV1336" s="13" t="s">
        <v>85</v>
      </c>
      <c r="AW1336" s="13" t="s">
        <v>34</v>
      </c>
      <c r="AX1336" s="13" t="s">
        <v>80</v>
      </c>
      <c r="AY1336" s="244" t="s">
        <v>146</v>
      </c>
    </row>
    <row r="1337" s="14" customFormat="1">
      <c r="A1337" s="14"/>
      <c r="B1337" s="245"/>
      <c r="C1337" s="246"/>
      <c r="D1337" s="236" t="s">
        <v>153</v>
      </c>
      <c r="E1337" s="247" t="s">
        <v>1</v>
      </c>
      <c r="F1337" s="248" t="s">
        <v>195</v>
      </c>
      <c r="G1337" s="246"/>
      <c r="H1337" s="249">
        <v>30.059999999999999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153</v>
      </c>
      <c r="AU1337" s="255" t="s">
        <v>89</v>
      </c>
      <c r="AV1337" s="14" t="s">
        <v>89</v>
      </c>
      <c r="AW1337" s="14" t="s">
        <v>34</v>
      </c>
      <c r="AX1337" s="14" t="s">
        <v>80</v>
      </c>
      <c r="AY1337" s="255" t="s">
        <v>146</v>
      </c>
    </row>
    <row r="1338" s="14" customFormat="1">
      <c r="A1338" s="14"/>
      <c r="B1338" s="245"/>
      <c r="C1338" s="246"/>
      <c r="D1338" s="236" t="s">
        <v>153</v>
      </c>
      <c r="E1338" s="247" t="s">
        <v>1</v>
      </c>
      <c r="F1338" s="248" t="s">
        <v>196</v>
      </c>
      <c r="G1338" s="246"/>
      <c r="H1338" s="249">
        <v>7.5800000000000001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153</v>
      </c>
      <c r="AU1338" s="255" t="s">
        <v>89</v>
      </c>
      <c r="AV1338" s="14" t="s">
        <v>89</v>
      </c>
      <c r="AW1338" s="14" t="s">
        <v>34</v>
      </c>
      <c r="AX1338" s="14" t="s">
        <v>80</v>
      </c>
      <c r="AY1338" s="255" t="s">
        <v>146</v>
      </c>
    </row>
    <row r="1339" s="16" customFormat="1">
      <c r="A1339" s="16"/>
      <c r="B1339" s="267"/>
      <c r="C1339" s="268"/>
      <c r="D1339" s="236" t="s">
        <v>153</v>
      </c>
      <c r="E1339" s="269" t="s">
        <v>1</v>
      </c>
      <c r="F1339" s="270" t="s">
        <v>163</v>
      </c>
      <c r="G1339" s="268"/>
      <c r="H1339" s="271">
        <v>37.640000000000001</v>
      </c>
      <c r="I1339" s="272"/>
      <c r="J1339" s="268"/>
      <c r="K1339" s="268"/>
      <c r="L1339" s="273"/>
      <c r="M1339" s="274"/>
      <c r="N1339" s="275"/>
      <c r="O1339" s="275"/>
      <c r="P1339" s="275"/>
      <c r="Q1339" s="275"/>
      <c r="R1339" s="275"/>
      <c r="S1339" s="275"/>
      <c r="T1339" s="27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T1339" s="277" t="s">
        <v>153</v>
      </c>
      <c r="AU1339" s="277" t="s">
        <v>89</v>
      </c>
      <c r="AV1339" s="16" t="s">
        <v>92</v>
      </c>
      <c r="AW1339" s="16" t="s">
        <v>34</v>
      </c>
      <c r="AX1339" s="16" t="s">
        <v>80</v>
      </c>
      <c r="AY1339" s="277" t="s">
        <v>146</v>
      </c>
    </row>
    <row r="1340" s="13" customFormat="1">
      <c r="A1340" s="13"/>
      <c r="B1340" s="234"/>
      <c r="C1340" s="235"/>
      <c r="D1340" s="236" t="s">
        <v>153</v>
      </c>
      <c r="E1340" s="237" t="s">
        <v>1</v>
      </c>
      <c r="F1340" s="238" t="s">
        <v>156</v>
      </c>
      <c r="G1340" s="235"/>
      <c r="H1340" s="237" t="s">
        <v>1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153</v>
      </c>
      <c r="AU1340" s="244" t="s">
        <v>89</v>
      </c>
      <c r="AV1340" s="13" t="s">
        <v>85</v>
      </c>
      <c r="AW1340" s="13" t="s">
        <v>34</v>
      </c>
      <c r="AX1340" s="13" t="s">
        <v>80</v>
      </c>
      <c r="AY1340" s="244" t="s">
        <v>146</v>
      </c>
    </row>
    <row r="1341" s="14" customFormat="1">
      <c r="A1341" s="14"/>
      <c r="B1341" s="245"/>
      <c r="C1341" s="246"/>
      <c r="D1341" s="236" t="s">
        <v>153</v>
      </c>
      <c r="E1341" s="247" t="s">
        <v>1</v>
      </c>
      <c r="F1341" s="248" t="s">
        <v>199</v>
      </c>
      <c r="G1341" s="246"/>
      <c r="H1341" s="249">
        <v>20.390000000000001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153</v>
      </c>
      <c r="AU1341" s="255" t="s">
        <v>89</v>
      </c>
      <c r="AV1341" s="14" t="s">
        <v>89</v>
      </c>
      <c r="AW1341" s="14" t="s">
        <v>34</v>
      </c>
      <c r="AX1341" s="14" t="s">
        <v>80</v>
      </c>
      <c r="AY1341" s="255" t="s">
        <v>146</v>
      </c>
    </row>
    <row r="1342" s="16" customFormat="1">
      <c r="A1342" s="16"/>
      <c r="B1342" s="267"/>
      <c r="C1342" s="268"/>
      <c r="D1342" s="236" t="s">
        <v>153</v>
      </c>
      <c r="E1342" s="269" t="s">
        <v>1</v>
      </c>
      <c r="F1342" s="270" t="s">
        <v>163</v>
      </c>
      <c r="G1342" s="268"/>
      <c r="H1342" s="271">
        <v>20.390000000000001</v>
      </c>
      <c r="I1342" s="272"/>
      <c r="J1342" s="268"/>
      <c r="K1342" s="268"/>
      <c r="L1342" s="273"/>
      <c r="M1342" s="274"/>
      <c r="N1342" s="275"/>
      <c r="O1342" s="275"/>
      <c r="P1342" s="275"/>
      <c r="Q1342" s="275"/>
      <c r="R1342" s="275"/>
      <c r="S1342" s="275"/>
      <c r="T1342" s="27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77" t="s">
        <v>153</v>
      </c>
      <c r="AU1342" s="277" t="s">
        <v>89</v>
      </c>
      <c r="AV1342" s="16" t="s">
        <v>92</v>
      </c>
      <c r="AW1342" s="16" t="s">
        <v>34</v>
      </c>
      <c r="AX1342" s="16" t="s">
        <v>80</v>
      </c>
      <c r="AY1342" s="277" t="s">
        <v>146</v>
      </c>
    </row>
    <row r="1343" s="13" customFormat="1">
      <c r="A1343" s="13"/>
      <c r="B1343" s="234"/>
      <c r="C1343" s="235"/>
      <c r="D1343" s="236" t="s">
        <v>153</v>
      </c>
      <c r="E1343" s="237" t="s">
        <v>1</v>
      </c>
      <c r="F1343" s="238" t="s">
        <v>200</v>
      </c>
      <c r="G1343" s="235"/>
      <c r="H1343" s="237" t="s">
        <v>1</v>
      </c>
      <c r="I1343" s="239"/>
      <c r="J1343" s="235"/>
      <c r="K1343" s="235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153</v>
      </c>
      <c r="AU1343" s="244" t="s">
        <v>89</v>
      </c>
      <c r="AV1343" s="13" t="s">
        <v>85</v>
      </c>
      <c r="AW1343" s="13" t="s">
        <v>34</v>
      </c>
      <c r="AX1343" s="13" t="s">
        <v>80</v>
      </c>
      <c r="AY1343" s="244" t="s">
        <v>146</v>
      </c>
    </row>
    <row r="1344" s="14" customFormat="1">
      <c r="A1344" s="14"/>
      <c r="B1344" s="245"/>
      <c r="C1344" s="246"/>
      <c r="D1344" s="236" t="s">
        <v>153</v>
      </c>
      <c r="E1344" s="247" t="s">
        <v>1</v>
      </c>
      <c r="F1344" s="248" t="s">
        <v>201</v>
      </c>
      <c r="G1344" s="246"/>
      <c r="H1344" s="249">
        <v>2.3799999999999999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153</v>
      </c>
      <c r="AU1344" s="255" t="s">
        <v>89</v>
      </c>
      <c r="AV1344" s="14" t="s">
        <v>89</v>
      </c>
      <c r="AW1344" s="14" t="s">
        <v>34</v>
      </c>
      <c r="AX1344" s="14" t="s">
        <v>80</v>
      </c>
      <c r="AY1344" s="255" t="s">
        <v>146</v>
      </c>
    </row>
    <row r="1345" s="14" customFormat="1">
      <c r="A1345" s="14"/>
      <c r="B1345" s="245"/>
      <c r="C1345" s="246"/>
      <c r="D1345" s="236" t="s">
        <v>153</v>
      </c>
      <c r="E1345" s="247" t="s">
        <v>1</v>
      </c>
      <c r="F1345" s="248" t="s">
        <v>203</v>
      </c>
      <c r="G1345" s="246"/>
      <c r="H1345" s="249">
        <v>11.390000000000001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153</v>
      </c>
      <c r="AU1345" s="255" t="s">
        <v>89</v>
      </c>
      <c r="AV1345" s="14" t="s">
        <v>89</v>
      </c>
      <c r="AW1345" s="14" t="s">
        <v>34</v>
      </c>
      <c r="AX1345" s="14" t="s">
        <v>80</v>
      </c>
      <c r="AY1345" s="255" t="s">
        <v>146</v>
      </c>
    </row>
    <row r="1346" s="16" customFormat="1">
      <c r="A1346" s="16"/>
      <c r="B1346" s="267"/>
      <c r="C1346" s="268"/>
      <c r="D1346" s="236" t="s">
        <v>153</v>
      </c>
      <c r="E1346" s="269" t="s">
        <v>1</v>
      </c>
      <c r="F1346" s="270" t="s">
        <v>163</v>
      </c>
      <c r="G1346" s="268"/>
      <c r="H1346" s="271">
        <v>13.77</v>
      </c>
      <c r="I1346" s="272"/>
      <c r="J1346" s="268"/>
      <c r="K1346" s="268"/>
      <c r="L1346" s="273"/>
      <c r="M1346" s="274"/>
      <c r="N1346" s="275"/>
      <c r="O1346" s="275"/>
      <c r="P1346" s="275"/>
      <c r="Q1346" s="275"/>
      <c r="R1346" s="275"/>
      <c r="S1346" s="275"/>
      <c r="T1346" s="27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77" t="s">
        <v>153</v>
      </c>
      <c r="AU1346" s="277" t="s">
        <v>89</v>
      </c>
      <c r="AV1346" s="16" t="s">
        <v>92</v>
      </c>
      <c r="AW1346" s="16" t="s">
        <v>34</v>
      </c>
      <c r="AX1346" s="16" t="s">
        <v>80</v>
      </c>
      <c r="AY1346" s="277" t="s">
        <v>146</v>
      </c>
    </row>
    <row r="1347" s="15" customFormat="1">
      <c r="A1347" s="15"/>
      <c r="B1347" s="256"/>
      <c r="C1347" s="257"/>
      <c r="D1347" s="236" t="s">
        <v>153</v>
      </c>
      <c r="E1347" s="258" t="s">
        <v>1</v>
      </c>
      <c r="F1347" s="259" t="s">
        <v>158</v>
      </c>
      <c r="G1347" s="257"/>
      <c r="H1347" s="260">
        <v>71.800000000000011</v>
      </c>
      <c r="I1347" s="261"/>
      <c r="J1347" s="257"/>
      <c r="K1347" s="257"/>
      <c r="L1347" s="262"/>
      <c r="M1347" s="263"/>
      <c r="N1347" s="264"/>
      <c r="O1347" s="264"/>
      <c r="P1347" s="264"/>
      <c r="Q1347" s="264"/>
      <c r="R1347" s="264"/>
      <c r="S1347" s="264"/>
      <c r="T1347" s="26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T1347" s="266" t="s">
        <v>153</v>
      </c>
      <c r="AU1347" s="266" t="s">
        <v>89</v>
      </c>
      <c r="AV1347" s="15" t="s">
        <v>95</v>
      </c>
      <c r="AW1347" s="15" t="s">
        <v>34</v>
      </c>
      <c r="AX1347" s="15" t="s">
        <v>85</v>
      </c>
      <c r="AY1347" s="266" t="s">
        <v>146</v>
      </c>
    </row>
    <row r="1348" s="2" customFormat="1" ht="24.15" customHeight="1">
      <c r="A1348" s="39"/>
      <c r="B1348" s="40"/>
      <c r="C1348" s="220" t="s">
        <v>731</v>
      </c>
      <c r="D1348" s="220" t="s">
        <v>148</v>
      </c>
      <c r="E1348" s="221" t="s">
        <v>732</v>
      </c>
      <c r="F1348" s="222" t="s">
        <v>733</v>
      </c>
      <c r="G1348" s="223" t="s">
        <v>151</v>
      </c>
      <c r="H1348" s="224">
        <v>71.799999999999997</v>
      </c>
      <c r="I1348" s="225"/>
      <c r="J1348" s="226">
        <f>ROUND(I1348*H1348,2)</f>
        <v>0</v>
      </c>
      <c r="K1348" s="227"/>
      <c r="L1348" s="45"/>
      <c r="M1348" s="228" t="s">
        <v>1</v>
      </c>
      <c r="N1348" s="229" t="s">
        <v>45</v>
      </c>
      <c r="O1348" s="92"/>
      <c r="P1348" s="230">
        <f>O1348*H1348</f>
        <v>0</v>
      </c>
      <c r="Q1348" s="230">
        <v>0.00069999999999999999</v>
      </c>
      <c r="R1348" s="230">
        <f>Q1348*H1348</f>
        <v>0.050259999999999999</v>
      </c>
      <c r="S1348" s="230">
        <v>0</v>
      </c>
      <c r="T1348" s="231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2" t="s">
        <v>355</v>
      </c>
      <c r="AT1348" s="232" t="s">
        <v>148</v>
      </c>
      <c r="AU1348" s="232" t="s">
        <v>89</v>
      </c>
      <c r="AY1348" s="18" t="s">
        <v>146</v>
      </c>
      <c r="BE1348" s="233">
        <f>IF(N1348="základní",J1348,0)</f>
        <v>0</v>
      </c>
      <c r="BF1348" s="233">
        <f>IF(N1348="snížená",J1348,0)</f>
        <v>0</v>
      </c>
      <c r="BG1348" s="233">
        <f>IF(N1348="zákl. přenesená",J1348,0)</f>
        <v>0</v>
      </c>
      <c r="BH1348" s="233">
        <f>IF(N1348="sníž. přenesená",J1348,0)</f>
        <v>0</v>
      </c>
      <c r="BI1348" s="233">
        <f>IF(N1348="nulová",J1348,0)</f>
        <v>0</v>
      </c>
      <c r="BJ1348" s="18" t="s">
        <v>85</v>
      </c>
      <c r="BK1348" s="233">
        <f>ROUND(I1348*H1348,2)</f>
        <v>0</v>
      </c>
      <c r="BL1348" s="18" t="s">
        <v>355</v>
      </c>
      <c r="BM1348" s="232" t="s">
        <v>734</v>
      </c>
    </row>
    <row r="1349" s="13" customFormat="1">
      <c r="A1349" s="13"/>
      <c r="B1349" s="234"/>
      <c r="C1349" s="235"/>
      <c r="D1349" s="236" t="s">
        <v>153</v>
      </c>
      <c r="E1349" s="237" t="s">
        <v>1</v>
      </c>
      <c r="F1349" s="238" t="s">
        <v>194</v>
      </c>
      <c r="G1349" s="235"/>
      <c r="H1349" s="237" t="s">
        <v>1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153</v>
      </c>
      <c r="AU1349" s="244" t="s">
        <v>89</v>
      </c>
      <c r="AV1349" s="13" t="s">
        <v>85</v>
      </c>
      <c r="AW1349" s="13" t="s">
        <v>34</v>
      </c>
      <c r="AX1349" s="13" t="s">
        <v>80</v>
      </c>
      <c r="AY1349" s="244" t="s">
        <v>146</v>
      </c>
    </row>
    <row r="1350" s="14" customFormat="1">
      <c r="A1350" s="14"/>
      <c r="B1350" s="245"/>
      <c r="C1350" s="246"/>
      <c r="D1350" s="236" t="s">
        <v>153</v>
      </c>
      <c r="E1350" s="247" t="s">
        <v>1</v>
      </c>
      <c r="F1350" s="248" t="s">
        <v>195</v>
      </c>
      <c r="G1350" s="246"/>
      <c r="H1350" s="249">
        <v>30.059999999999999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153</v>
      </c>
      <c r="AU1350" s="255" t="s">
        <v>89</v>
      </c>
      <c r="AV1350" s="14" t="s">
        <v>89</v>
      </c>
      <c r="AW1350" s="14" t="s">
        <v>34</v>
      </c>
      <c r="AX1350" s="14" t="s">
        <v>80</v>
      </c>
      <c r="AY1350" s="255" t="s">
        <v>146</v>
      </c>
    </row>
    <row r="1351" s="14" customFormat="1">
      <c r="A1351" s="14"/>
      <c r="B1351" s="245"/>
      <c r="C1351" s="246"/>
      <c r="D1351" s="236" t="s">
        <v>153</v>
      </c>
      <c r="E1351" s="247" t="s">
        <v>1</v>
      </c>
      <c r="F1351" s="248" t="s">
        <v>196</v>
      </c>
      <c r="G1351" s="246"/>
      <c r="H1351" s="249">
        <v>7.5800000000000001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153</v>
      </c>
      <c r="AU1351" s="255" t="s">
        <v>89</v>
      </c>
      <c r="AV1351" s="14" t="s">
        <v>89</v>
      </c>
      <c r="AW1351" s="14" t="s">
        <v>34</v>
      </c>
      <c r="AX1351" s="14" t="s">
        <v>80</v>
      </c>
      <c r="AY1351" s="255" t="s">
        <v>146</v>
      </c>
    </row>
    <row r="1352" s="16" customFormat="1">
      <c r="A1352" s="16"/>
      <c r="B1352" s="267"/>
      <c r="C1352" s="268"/>
      <c r="D1352" s="236" t="s">
        <v>153</v>
      </c>
      <c r="E1352" s="269" t="s">
        <v>1</v>
      </c>
      <c r="F1352" s="270" t="s">
        <v>163</v>
      </c>
      <c r="G1352" s="268"/>
      <c r="H1352" s="271">
        <v>37.640000000000001</v>
      </c>
      <c r="I1352" s="272"/>
      <c r="J1352" s="268"/>
      <c r="K1352" s="268"/>
      <c r="L1352" s="273"/>
      <c r="M1352" s="274"/>
      <c r="N1352" s="275"/>
      <c r="O1352" s="275"/>
      <c r="P1352" s="275"/>
      <c r="Q1352" s="275"/>
      <c r="R1352" s="275"/>
      <c r="S1352" s="275"/>
      <c r="T1352" s="27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77" t="s">
        <v>153</v>
      </c>
      <c r="AU1352" s="277" t="s">
        <v>89</v>
      </c>
      <c r="AV1352" s="16" t="s">
        <v>92</v>
      </c>
      <c r="AW1352" s="16" t="s">
        <v>34</v>
      </c>
      <c r="AX1352" s="16" t="s">
        <v>80</v>
      </c>
      <c r="AY1352" s="277" t="s">
        <v>146</v>
      </c>
    </row>
    <row r="1353" s="13" customFormat="1">
      <c r="A1353" s="13"/>
      <c r="B1353" s="234"/>
      <c r="C1353" s="235"/>
      <c r="D1353" s="236" t="s">
        <v>153</v>
      </c>
      <c r="E1353" s="237" t="s">
        <v>1</v>
      </c>
      <c r="F1353" s="238" t="s">
        <v>156</v>
      </c>
      <c r="G1353" s="235"/>
      <c r="H1353" s="237" t="s">
        <v>1</v>
      </c>
      <c r="I1353" s="239"/>
      <c r="J1353" s="235"/>
      <c r="K1353" s="235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153</v>
      </c>
      <c r="AU1353" s="244" t="s">
        <v>89</v>
      </c>
      <c r="AV1353" s="13" t="s">
        <v>85</v>
      </c>
      <c r="AW1353" s="13" t="s">
        <v>34</v>
      </c>
      <c r="AX1353" s="13" t="s">
        <v>80</v>
      </c>
      <c r="AY1353" s="244" t="s">
        <v>146</v>
      </c>
    </row>
    <row r="1354" s="14" customFormat="1">
      <c r="A1354" s="14"/>
      <c r="B1354" s="245"/>
      <c r="C1354" s="246"/>
      <c r="D1354" s="236" t="s">
        <v>153</v>
      </c>
      <c r="E1354" s="247" t="s">
        <v>1</v>
      </c>
      <c r="F1354" s="248" t="s">
        <v>199</v>
      </c>
      <c r="G1354" s="246"/>
      <c r="H1354" s="249">
        <v>20.390000000000001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153</v>
      </c>
      <c r="AU1354" s="255" t="s">
        <v>89</v>
      </c>
      <c r="AV1354" s="14" t="s">
        <v>89</v>
      </c>
      <c r="AW1354" s="14" t="s">
        <v>34</v>
      </c>
      <c r="AX1354" s="14" t="s">
        <v>80</v>
      </c>
      <c r="AY1354" s="255" t="s">
        <v>146</v>
      </c>
    </row>
    <row r="1355" s="16" customFormat="1">
      <c r="A1355" s="16"/>
      <c r="B1355" s="267"/>
      <c r="C1355" s="268"/>
      <c r="D1355" s="236" t="s">
        <v>153</v>
      </c>
      <c r="E1355" s="269" t="s">
        <v>1</v>
      </c>
      <c r="F1355" s="270" t="s">
        <v>163</v>
      </c>
      <c r="G1355" s="268"/>
      <c r="H1355" s="271">
        <v>20.390000000000001</v>
      </c>
      <c r="I1355" s="272"/>
      <c r="J1355" s="268"/>
      <c r="K1355" s="268"/>
      <c r="L1355" s="273"/>
      <c r="M1355" s="274"/>
      <c r="N1355" s="275"/>
      <c r="O1355" s="275"/>
      <c r="P1355" s="275"/>
      <c r="Q1355" s="275"/>
      <c r="R1355" s="275"/>
      <c r="S1355" s="275"/>
      <c r="T1355" s="27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77" t="s">
        <v>153</v>
      </c>
      <c r="AU1355" s="277" t="s">
        <v>89</v>
      </c>
      <c r="AV1355" s="16" t="s">
        <v>92</v>
      </c>
      <c r="AW1355" s="16" t="s">
        <v>34</v>
      </c>
      <c r="AX1355" s="16" t="s">
        <v>80</v>
      </c>
      <c r="AY1355" s="277" t="s">
        <v>146</v>
      </c>
    </row>
    <row r="1356" s="13" customFormat="1">
      <c r="A1356" s="13"/>
      <c r="B1356" s="234"/>
      <c r="C1356" s="235"/>
      <c r="D1356" s="236" t="s">
        <v>153</v>
      </c>
      <c r="E1356" s="237" t="s">
        <v>1</v>
      </c>
      <c r="F1356" s="238" t="s">
        <v>200</v>
      </c>
      <c r="G1356" s="235"/>
      <c r="H1356" s="237" t="s">
        <v>1</v>
      </c>
      <c r="I1356" s="239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153</v>
      </c>
      <c r="AU1356" s="244" t="s">
        <v>89</v>
      </c>
      <c r="AV1356" s="13" t="s">
        <v>85</v>
      </c>
      <c r="AW1356" s="13" t="s">
        <v>34</v>
      </c>
      <c r="AX1356" s="13" t="s">
        <v>80</v>
      </c>
      <c r="AY1356" s="244" t="s">
        <v>146</v>
      </c>
    </row>
    <row r="1357" s="14" customFormat="1">
      <c r="A1357" s="14"/>
      <c r="B1357" s="245"/>
      <c r="C1357" s="246"/>
      <c r="D1357" s="236" t="s">
        <v>153</v>
      </c>
      <c r="E1357" s="247" t="s">
        <v>1</v>
      </c>
      <c r="F1357" s="248" t="s">
        <v>201</v>
      </c>
      <c r="G1357" s="246"/>
      <c r="H1357" s="249">
        <v>2.3799999999999999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153</v>
      </c>
      <c r="AU1357" s="255" t="s">
        <v>89</v>
      </c>
      <c r="AV1357" s="14" t="s">
        <v>89</v>
      </c>
      <c r="AW1357" s="14" t="s">
        <v>34</v>
      </c>
      <c r="AX1357" s="14" t="s">
        <v>80</v>
      </c>
      <c r="AY1357" s="255" t="s">
        <v>146</v>
      </c>
    </row>
    <row r="1358" s="14" customFormat="1">
      <c r="A1358" s="14"/>
      <c r="B1358" s="245"/>
      <c r="C1358" s="246"/>
      <c r="D1358" s="236" t="s">
        <v>153</v>
      </c>
      <c r="E1358" s="247" t="s">
        <v>1</v>
      </c>
      <c r="F1358" s="248" t="s">
        <v>203</v>
      </c>
      <c r="G1358" s="246"/>
      <c r="H1358" s="249">
        <v>11.390000000000001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153</v>
      </c>
      <c r="AU1358" s="255" t="s">
        <v>89</v>
      </c>
      <c r="AV1358" s="14" t="s">
        <v>89</v>
      </c>
      <c r="AW1358" s="14" t="s">
        <v>34</v>
      </c>
      <c r="AX1358" s="14" t="s">
        <v>80</v>
      </c>
      <c r="AY1358" s="255" t="s">
        <v>146</v>
      </c>
    </row>
    <row r="1359" s="16" customFormat="1">
      <c r="A1359" s="16"/>
      <c r="B1359" s="267"/>
      <c r="C1359" s="268"/>
      <c r="D1359" s="236" t="s">
        <v>153</v>
      </c>
      <c r="E1359" s="269" t="s">
        <v>1</v>
      </c>
      <c r="F1359" s="270" t="s">
        <v>163</v>
      </c>
      <c r="G1359" s="268"/>
      <c r="H1359" s="271">
        <v>13.77</v>
      </c>
      <c r="I1359" s="272"/>
      <c r="J1359" s="268"/>
      <c r="K1359" s="268"/>
      <c r="L1359" s="273"/>
      <c r="M1359" s="274"/>
      <c r="N1359" s="275"/>
      <c r="O1359" s="275"/>
      <c r="P1359" s="275"/>
      <c r="Q1359" s="275"/>
      <c r="R1359" s="275"/>
      <c r="S1359" s="275"/>
      <c r="T1359" s="27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T1359" s="277" t="s">
        <v>153</v>
      </c>
      <c r="AU1359" s="277" t="s">
        <v>89</v>
      </c>
      <c r="AV1359" s="16" t="s">
        <v>92</v>
      </c>
      <c r="AW1359" s="16" t="s">
        <v>34</v>
      </c>
      <c r="AX1359" s="16" t="s">
        <v>80</v>
      </c>
      <c r="AY1359" s="277" t="s">
        <v>146</v>
      </c>
    </row>
    <row r="1360" s="15" customFormat="1">
      <c r="A1360" s="15"/>
      <c r="B1360" s="256"/>
      <c r="C1360" s="257"/>
      <c r="D1360" s="236" t="s">
        <v>153</v>
      </c>
      <c r="E1360" s="258" t="s">
        <v>1</v>
      </c>
      <c r="F1360" s="259" t="s">
        <v>158</v>
      </c>
      <c r="G1360" s="257"/>
      <c r="H1360" s="260">
        <v>71.800000000000011</v>
      </c>
      <c r="I1360" s="261"/>
      <c r="J1360" s="257"/>
      <c r="K1360" s="257"/>
      <c r="L1360" s="262"/>
      <c r="M1360" s="263"/>
      <c r="N1360" s="264"/>
      <c r="O1360" s="264"/>
      <c r="P1360" s="264"/>
      <c r="Q1360" s="264"/>
      <c r="R1360" s="264"/>
      <c r="S1360" s="264"/>
      <c r="T1360" s="26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6" t="s">
        <v>153</v>
      </c>
      <c r="AU1360" s="266" t="s">
        <v>89</v>
      </c>
      <c r="AV1360" s="15" t="s">
        <v>95</v>
      </c>
      <c r="AW1360" s="15" t="s">
        <v>34</v>
      </c>
      <c r="AX1360" s="15" t="s">
        <v>85</v>
      </c>
      <c r="AY1360" s="266" t="s">
        <v>146</v>
      </c>
    </row>
    <row r="1361" s="2" customFormat="1" ht="16.5" customHeight="1">
      <c r="A1361" s="39"/>
      <c r="B1361" s="40"/>
      <c r="C1361" s="278" t="s">
        <v>735</v>
      </c>
      <c r="D1361" s="278" t="s">
        <v>313</v>
      </c>
      <c r="E1361" s="279" t="s">
        <v>736</v>
      </c>
      <c r="F1361" s="280" t="s">
        <v>737</v>
      </c>
      <c r="G1361" s="281" t="s">
        <v>151</v>
      </c>
      <c r="H1361" s="282">
        <v>78.980000000000004</v>
      </c>
      <c r="I1361" s="283"/>
      <c r="J1361" s="284">
        <f>ROUND(I1361*H1361,2)</f>
        <v>0</v>
      </c>
      <c r="K1361" s="285"/>
      <c r="L1361" s="286"/>
      <c r="M1361" s="287" t="s">
        <v>1</v>
      </c>
      <c r="N1361" s="288" t="s">
        <v>45</v>
      </c>
      <c r="O1361" s="92"/>
      <c r="P1361" s="230">
        <f>O1361*H1361</f>
        <v>0</v>
      </c>
      <c r="Q1361" s="230">
        <v>0.00264</v>
      </c>
      <c r="R1361" s="230">
        <f>Q1361*H1361</f>
        <v>0.2085072</v>
      </c>
      <c r="S1361" s="230">
        <v>0</v>
      </c>
      <c r="T1361" s="231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2" t="s">
        <v>453</v>
      </c>
      <c r="AT1361" s="232" t="s">
        <v>313</v>
      </c>
      <c r="AU1361" s="232" t="s">
        <v>89</v>
      </c>
      <c r="AY1361" s="18" t="s">
        <v>146</v>
      </c>
      <c r="BE1361" s="233">
        <f>IF(N1361="základní",J1361,0)</f>
        <v>0</v>
      </c>
      <c r="BF1361" s="233">
        <f>IF(N1361="snížená",J1361,0)</f>
        <v>0</v>
      </c>
      <c r="BG1361" s="233">
        <f>IF(N1361="zákl. přenesená",J1361,0)</f>
        <v>0</v>
      </c>
      <c r="BH1361" s="233">
        <f>IF(N1361="sníž. přenesená",J1361,0)</f>
        <v>0</v>
      </c>
      <c r="BI1361" s="233">
        <f>IF(N1361="nulová",J1361,0)</f>
        <v>0</v>
      </c>
      <c r="BJ1361" s="18" t="s">
        <v>85</v>
      </c>
      <c r="BK1361" s="233">
        <f>ROUND(I1361*H1361,2)</f>
        <v>0</v>
      </c>
      <c r="BL1361" s="18" t="s">
        <v>355</v>
      </c>
      <c r="BM1361" s="232" t="s">
        <v>738</v>
      </c>
    </row>
    <row r="1362" s="14" customFormat="1">
      <c r="A1362" s="14"/>
      <c r="B1362" s="245"/>
      <c r="C1362" s="246"/>
      <c r="D1362" s="236" t="s">
        <v>153</v>
      </c>
      <c r="E1362" s="246"/>
      <c r="F1362" s="248" t="s">
        <v>739</v>
      </c>
      <c r="G1362" s="246"/>
      <c r="H1362" s="249">
        <v>78.980000000000004</v>
      </c>
      <c r="I1362" s="250"/>
      <c r="J1362" s="246"/>
      <c r="K1362" s="246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153</v>
      </c>
      <c r="AU1362" s="255" t="s">
        <v>89</v>
      </c>
      <c r="AV1362" s="14" t="s">
        <v>89</v>
      </c>
      <c r="AW1362" s="14" t="s">
        <v>4</v>
      </c>
      <c r="AX1362" s="14" t="s">
        <v>85</v>
      </c>
      <c r="AY1362" s="255" t="s">
        <v>146</v>
      </c>
    </row>
    <row r="1363" s="2" customFormat="1" ht="24.15" customHeight="1">
      <c r="A1363" s="39"/>
      <c r="B1363" s="40"/>
      <c r="C1363" s="220" t="s">
        <v>740</v>
      </c>
      <c r="D1363" s="220" t="s">
        <v>148</v>
      </c>
      <c r="E1363" s="221" t="s">
        <v>741</v>
      </c>
      <c r="F1363" s="222" t="s">
        <v>742</v>
      </c>
      <c r="G1363" s="223" t="s">
        <v>166</v>
      </c>
      <c r="H1363" s="224">
        <v>20</v>
      </c>
      <c r="I1363" s="225"/>
      <c r="J1363" s="226">
        <f>ROUND(I1363*H1363,2)</f>
        <v>0</v>
      </c>
      <c r="K1363" s="227"/>
      <c r="L1363" s="45"/>
      <c r="M1363" s="228" t="s">
        <v>1</v>
      </c>
      <c r="N1363" s="229" t="s">
        <v>45</v>
      </c>
      <c r="O1363" s="92"/>
      <c r="P1363" s="230">
        <f>O1363*H1363</f>
        <v>0</v>
      </c>
      <c r="Q1363" s="230">
        <v>2.0000000000000002E-05</v>
      </c>
      <c r="R1363" s="230">
        <f>Q1363*H1363</f>
        <v>0.00040000000000000002</v>
      </c>
      <c r="S1363" s="230">
        <v>0</v>
      </c>
      <c r="T1363" s="231">
        <f>S1363*H1363</f>
        <v>0</v>
      </c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R1363" s="232" t="s">
        <v>355</v>
      </c>
      <c r="AT1363" s="232" t="s">
        <v>148</v>
      </c>
      <c r="AU1363" s="232" t="s">
        <v>89</v>
      </c>
      <c r="AY1363" s="18" t="s">
        <v>146</v>
      </c>
      <c r="BE1363" s="233">
        <f>IF(N1363="základní",J1363,0)</f>
        <v>0</v>
      </c>
      <c r="BF1363" s="233">
        <f>IF(N1363="snížená",J1363,0)</f>
        <v>0</v>
      </c>
      <c r="BG1363" s="233">
        <f>IF(N1363="zákl. přenesená",J1363,0)</f>
        <v>0</v>
      </c>
      <c r="BH1363" s="233">
        <f>IF(N1363="sníž. přenesená",J1363,0)</f>
        <v>0</v>
      </c>
      <c r="BI1363" s="233">
        <f>IF(N1363="nulová",J1363,0)</f>
        <v>0</v>
      </c>
      <c r="BJ1363" s="18" t="s">
        <v>85</v>
      </c>
      <c r="BK1363" s="233">
        <f>ROUND(I1363*H1363,2)</f>
        <v>0</v>
      </c>
      <c r="BL1363" s="18" t="s">
        <v>355</v>
      </c>
      <c r="BM1363" s="232" t="s">
        <v>743</v>
      </c>
    </row>
    <row r="1364" s="13" customFormat="1">
      <c r="A1364" s="13"/>
      <c r="B1364" s="234"/>
      <c r="C1364" s="235"/>
      <c r="D1364" s="236" t="s">
        <v>153</v>
      </c>
      <c r="E1364" s="237" t="s">
        <v>1</v>
      </c>
      <c r="F1364" s="238" t="s">
        <v>744</v>
      </c>
      <c r="G1364" s="235"/>
      <c r="H1364" s="237" t="s">
        <v>1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153</v>
      </c>
      <c r="AU1364" s="244" t="s">
        <v>89</v>
      </c>
      <c r="AV1364" s="13" t="s">
        <v>85</v>
      </c>
      <c r="AW1364" s="13" t="s">
        <v>34</v>
      </c>
      <c r="AX1364" s="13" t="s">
        <v>80</v>
      </c>
      <c r="AY1364" s="244" t="s">
        <v>146</v>
      </c>
    </row>
    <row r="1365" s="14" customFormat="1">
      <c r="A1365" s="14"/>
      <c r="B1365" s="245"/>
      <c r="C1365" s="246"/>
      <c r="D1365" s="236" t="s">
        <v>153</v>
      </c>
      <c r="E1365" s="247" t="s">
        <v>1</v>
      </c>
      <c r="F1365" s="248" t="s">
        <v>745</v>
      </c>
      <c r="G1365" s="246"/>
      <c r="H1365" s="249">
        <v>20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153</v>
      </c>
      <c r="AU1365" s="255" t="s">
        <v>89</v>
      </c>
      <c r="AV1365" s="14" t="s">
        <v>89</v>
      </c>
      <c r="AW1365" s="14" t="s">
        <v>34</v>
      </c>
      <c r="AX1365" s="14" t="s">
        <v>85</v>
      </c>
      <c r="AY1365" s="255" t="s">
        <v>146</v>
      </c>
    </row>
    <row r="1366" s="2" customFormat="1" ht="21.75" customHeight="1">
      <c r="A1366" s="39"/>
      <c r="B1366" s="40"/>
      <c r="C1366" s="220" t="s">
        <v>746</v>
      </c>
      <c r="D1366" s="220" t="s">
        <v>148</v>
      </c>
      <c r="E1366" s="221" t="s">
        <v>747</v>
      </c>
      <c r="F1366" s="222" t="s">
        <v>748</v>
      </c>
      <c r="G1366" s="223" t="s">
        <v>166</v>
      </c>
      <c r="H1366" s="224">
        <v>78.119</v>
      </c>
      <c r="I1366" s="225"/>
      <c r="J1366" s="226">
        <f>ROUND(I1366*H1366,2)</f>
        <v>0</v>
      </c>
      <c r="K1366" s="227"/>
      <c r="L1366" s="45"/>
      <c r="M1366" s="228" t="s">
        <v>1</v>
      </c>
      <c r="N1366" s="229" t="s">
        <v>45</v>
      </c>
      <c r="O1366" s="92"/>
      <c r="P1366" s="230">
        <f>O1366*H1366</f>
        <v>0</v>
      </c>
      <c r="Q1366" s="230">
        <v>0</v>
      </c>
      <c r="R1366" s="230">
        <f>Q1366*H1366</f>
        <v>0</v>
      </c>
      <c r="S1366" s="230">
        <v>0.00029999999999999997</v>
      </c>
      <c r="T1366" s="231">
        <f>S1366*H1366</f>
        <v>0.023435699999999997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2" t="s">
        <v>355</v>
      </c>
      <c r="AT1366" s="232" t="s">
        <v>148</v>
      </c>
      <c r="AU1366" s="232" t="s">
        <v>89</v>
      </c>
      <c r="AY1366" s="18" t="s">
        <v>146</v>
      </c>
      <c r="BE1366" s="233">
        <f>IF(N1366="základní",J1366,0)</f>
        <v>0</v>
      </c>
      <c r="BF1366" s="233">
        <f>IF(N1366="snížená",J1366,0)</f>
        <v>0</v>
      </c>
      <c r="BG1366" s="233">
        <f>IF(N1366="zákl. přenesená",J1366,0)</f>
        <v>0</v>
      </c>
      <c r="BH1366" s="233">
        <f>IF(N1366="sníž. přenesená",J1366,0)</f>
        <v>0</v>
      </c>
      <c r="BI1366" s="233">
        <f>IF(N1366="nulová",J1366,0)</f>
        <v>0</v>
      </c>
      <c r="BJ1366" s="18" t="s">
        <v>85</v>
      </c>
      <c r="BK1366" s="233">
        <f>ROUND(I1366*H1366,2)</f>
        <v>0</v>
      </c>
      <c r="BL1366" s="18" t="s">
        <v>355</v>
      </c>
      <c r="BM1366" s="232" t="s">
        <v>749</v>
      </c>
    </row>
    <row r="1367" s="13" customFormat="1">
      <c r="A1367" s="13"/>
      <c r="B1367" s="234"/>
      <c r="C1367" s="235"/>
      <c r="D1367" s="236" t="s">
        <v>153</v>
      </c>
      <c r="E1367" s="237" t="s">
        <v>1</v>
      </c>
      <c r="F1367" s="238" t="s">
        <v>194</v>
      </c>
      <c r="G1367" s="235"/>
      <c r="H1367" s="237" t="s">
        <v>1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153</v>
      </c>
      <c r="AU1367" s="244" t="s">
        <v>89</v>
      </c>
      <c r="AV1367" s="13" t="s">
        <v>85</v>
      </c>
      <c r="AW1367" s="13" t="s">
        <v>34</v>
      </c>
      <c r="AX1367" s="13" t="s">
        <v>80</v>
      </c>
      <c r="AY1367" s="244" t="s">
        <v>146</v>
      </c>
    </row>
    <row r="1368" s="14" customFormat="1">
      <c r="A1368" s="14"/>
      <c r="B1368" s="245"/>
      <c r="C1368" s="246"/>
      <c r="D1368" s="236" t="s">
        <v>153</v>
      </c>
      <c r="E1368" s="247" t="s">
        <v>1</v>
      </c>
      <c r="F1368" s="248" t="s">
        <v>298</v>
      </c>
      <c r="G1368" s="246"/>
      <c r="H1368" s="249">
        <v>26.797000000000001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153</v>
      </c>
      <c r="AU1368" s="255" t="s">
        <v>89</v>
      </c>
      <c r="AV1368" s="14" t="s">
        <v>89</v>
      </c>
      <c r="AW1368" s="14" t="s">
        <v>34</v>
      </c>
      <c r="AX1368" s="14" t="s">
        <v>80</v>
      </c>
      <c r="AY1368" s="255" t="s">
        <v>146</v>
      </c>
    </row>
    <row r="1369" s="14" customFormat="1">
      <c r="A1369" s="14"/>
      <c r="B1369" s="245"/>
      <c r="C1369" s="246"/>
      <c r="D1369" s="236" t="s">
        <v>153</v>
      </c>
      <c r="E1369" s="247" t="s">
        <v>1</v>
      </c>
      <c r="F1369" s="248" t="s">
        <v>299</v>
      </c>
      <c r="G1369" s="246"/>
      <c r="H1369" s="249">
        <v>11.366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153</v>
      </c>
      <c r="AU1369" s="255" t="s">
        <v>89</v>
      </c>
      <c r="AV1369" s="14" t="s">
        <v>89</v>
      </c>
      <c r="AW1369" s="14" t="s">
        <v>34</v>
      </c>
      <c r="AX1369" s="14" t="s">
        <v>80</v>
      </c>
      <c r="AY1369" s="255" t="s">
        <v>146</v>
      </c>
    </row>
    <row r="1370" s="16" customFormat="1">
      <c r="A1370" s="16"/>
      <c r="B1370" s="267"/>
      <c r="C1370" s="268"/>
      <c r="D1370" s="236" t="s">
        <v>153</v>
      </c>
      <c r="E1370" s="269" t="s">
        <v>1</v>
      </c>
      <c r="F1370" s="270" t="s">
        <v>163</v>
      </c>
      <c r="G1370" s="268"/>
      <c r="H1370" s="271">
        <v>38.162999999999997</v>
      </c>
      <c r="I1370" s="272"/>
      <c r="J1370" s="268"/>
      <c r="K1370" s="268"/>
      <c r="L1370" s="273"/>
      <c r="M1370" s="274"/>
      <c r="N1370" s="275"/>
      <c r="O1370" s="275"/>
      <c r="P1370" s="275"/>
      <c r="Q1370" s="275"/>
      <c r="R1370" s="275"/>
      <c r="S1370" s="275"/>
      <c r="T1370" s="27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T1370" s="277" t="s">
        <v>153</v>
      </c>
      <c r="AU1370" s="277" t="s">
        <v>89</v>
      </c>
      <c r="AV1370" s="16" t="s">
        <v>92</v>
      </c>
      <c r="AW1370" s="16" t="s">
        <v>34</v>
      </c>
      <c r="AX1370" s="16" t="s">
        <v>80</v>
      </c>
      <c r="AY1370" s="277" t="s">
        <v>146</v>
      </c>
    </row>
    <row r="1371" s="13" customFormat="1">
      <c r="A1371" s="13"/>
      <c r="B1371" s="234"/>
      <c r="C1371" s="235"/>
      <c r="D1371" s="236" t="s">
        <v>153</v>
      </c>
      <c r="E1371" s="237" t="s">
        <v>1</v>
      </c>
      <c r="F1371" s="238" t="s">
        <v>156</v>
      </c>
      <c r="G1371" s="235"/>
      <c r="H1371" s="237" t="s">
        <v>1</v>
      </c>
      <c r="I1371" s="239"/>
      <c r="J1371" s="235"/>
      <c r="K1371" s="235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153</v>
      </c>
      <c r="AU1371" s="244" t="s">
        <v>89</v>
      </c>
      <c r="AV1371" s="13" t="s">
        <v>85</v>
      </c>
      <c r="AW1371" s="13" t="s">
        <v>34</v>
      </c>
      <c r="AX1371" s="13" t="s">
        <v>80</v>
      </c>
      <c r="AY1371" s="244" t="s">
        <v>146</v>
      </c>
    </row>
    <row r="1372" s="14" customFormat="1">
      <c r="A1372" s="14"/>
      <c r="B1372" s="245"/>
      <c r="C1372" s="246"/>
      <c r="D1372" s="236" t="s">
        <v>153</v>
      </c>
      <c r="E1372" s="247" t="s">
        <v>1</v>
      </c>
      <c r="F1372" s="248" t="s">
        <v>301</v>
      </c>
      <c r="G1372" s="246"/>
      <c r="H1372" s="249">
        <v>19.338999999999999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153</v>
      </c>
      <c r="AU1372" s="255" t="s">
        <v>89</v>
      </c>
      <c r="AV1372" s="14" t="s">
        <v>89</v>
      </c>
      <c r="AW1372" s="14" t="s">
        <v>34</v>
      </c>
      <c r="AX1372" s="14" t="s">
        <v>80</v>
      </c>
      <c r="AY1372" s="255" t="s">
        <v>146</v>
      </c>
    </row>
    <row r="1373" s="16" customFormat="1">
      <c r="A1373" s="16"/>
      <c r="B1373" s="267"/>
      <c r="C1373" s="268"/>
      <c r="D1373" s="236" t="s">
        <v>153</v>
      </c>
      <c r="E1373" s="269" t="s">
        <v>1</v>
      </c>
      <c r="F1373" s="270" t="s">
        <v>163</v>
      </c>
      <c r="G1373" s="268"/>
      <c r="H1373" s="271">
        <v>19.338999999999999</v>
      </c>
      <c r="I1373" s="272"/>
      <c r="J1373" s="268"/>
      <c r="K1373" s="268"/>
      <c r="L1373" s="273"/>
      <c r="M1373" s="274"/>
      <c r="N1373" s="275"/>
      <c r="O1373" s="275"/>
      <c r="P1373" s="275"/>
      <c r="Q1373" s="275"/>
      <c r="R1373" s="275"/>
      <c r="S1373" s="275"/>
      <c r="T1373" s="27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77" t="s">
        <v>153</v>
      </c>
      <c r="AU1373" s="277" t="s">
        <v>89</v>
      </c>
      <c r="AV1373" s="16" t="s">
        <v>92</v>
      </c>
      <c r="AW1373" s="16" t="s">
        <v>34</v>
      </c>
      <c r="AX1373" s="16" t="s">
        <v>80</v>
      </c>
      <c r="AY1373" s="277" t="s">
        <v>146</v>
      </c>
    </row>
    <row r="1374" s="13" customFormat="1">
      <c r="A1374" s="13"/>
      <c r="B1374" s="234"/>
      <c r="C1374" s="235"/>
      <c r="D1374" s="236" t="s">
        <v>153</v>
      </c>
      <c r="E1374" s="237" t="s">
        <v>1</v>
      </c>
      <c r="F1374" s="238" t="s">
        <v>200</v>
      </c>
      <c r="G1374" s="235"/>
      <c r="H1374" s="237" t="s">
        <v>1</v>
      </c>
      <c r="I1374" s="239"/>
      <c r="J1374" s="235"/>
      <c r="K1374" s="235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153</v>
      </c>
      <c r="AU1374" s="244" t="s">
        <v>89</v>
      </c>
      <c r="AV1374" s="13" t="s">
        <v>85</v>
      </c>
      <c r="AW1374" s="13" t="s">
        <v>34</v>
      </c>
      <c r="AX1374" s="13" t="s">
        <v>80</v>
      </c>
      <c r="AY1374" s="244" t="s">
        <v>146</v>
      </c>
    </row>
    <row r="1375" s="14" customFormat="1">
      <c r="A1375" s="14"/>
      <c r="B1375" s="245"/>
      <c r="C1375" s="246"/>
      <c r="D1375" s="236" t="s">
        <v>153</v>
      </c>
      <c r="E1375" s="247" t="s">
        <v>1</v>
      </c>
      <c r="F1375" s="248" t="s">
        <v>302</v>
      </c>
      <c r="G1375" s="246"/>
      <c r="H1375" s="249">
        <v>6.6660000000000004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153</v>
      </c>
      <c r="AU1375" s="255" t="s">
        <v>89</v>
      </c>
      <c r="AV1375" s="14" t="s">
        <v>89</v>
      </c>
      <c r="AW1375" s="14" t="s">
        <v>34</v>
      </c>
      <c r="AX1375" s="14" t="s">
        <v>80</v>
      </c>
      <c r="AY1375" s="255" t="s">
        <v>146</v>
      </c>
    </row>
    <row r="1376" s="14" customFormat="1">
      <c r="A1376" s="14"/>
      <c r="B1376" s="245"/>
      <c r="C1376" s="246"/>
      <c r="D1376" s="236" t="s">
        <v>153</v>
      </c>
      <c r="E1376" s="247" t="s">
        <v>1</v>
      </c>
      <c r="F1376" s="248" t="s">
        <v>304</v>
      </c>
      <c r="G1376" s="246"/>
      <c r="H1376" s="249">
        <v>13.951000000000001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153</v>
      </c>
      <c r="AU1376" s="255" t="s">
        <v>89</v>
      </c>
      <c r="AV1376" s="14" t="s">
        <v>89</v>
      </c>
      <c r="AW1376" s="14" t="s">
        <v>34</v>
      </c>
      <c r="AX1376" s="14" t="s">
        <v>80</v>
      </c>
      <c r="AY1376" s="255" t="s">
        <v>146</v>
      </c>
    </row>
    <row r="1377" s="16" customFormat="1">
      <c r="A1377" s="16"/>
      <c r="B1377" s="267"/>
      <c r="C1377" s="268"/>
      <c r="D1377" s="236" t="s">
        <v>153</v>
      </c>
      <c r="E1377" s="269" t="s">
        <v>1</v>
      </c>
      <c r="F1377" s="270" t="s">
        <v>163</v>
      </c>
      <c r="G1377" s="268"/>
      <c r="H1377" s="271">
        <v>20.617000000000001</v>
      </c>
      <c r="I1377" s="272"/>
      <c r="J1377" s="268"/>
      <c r="K1377" s="268"/>
      <c r="L1377" s="273"/>
      <c r="M1377" s="274"/>
      <c r="N1377" s="275"/>
      <c r="O1377" s="275"/>
      <c r="P1377" s="275"/>
      <c r="Q1377" s="275"/>
      <c r="R1377" s="275"/>
      <c r="S1377" s="275"/>
      <c r="T1377" s="27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77" t="s">
        <v>153</v>
      </c>
      <c r="AU1377" s="277" t="s">
        <v>89</v>
      </c>
      <c r="AV1377" s="16" t="s">
        <v>92</v>
      </c>
      <c r="AW1377" s="16" t="s">
        <v>34</v>
      </c>
      <c r="AX1377" s="16" t="s">
        <v>80</v>
      </c>
      <c r="AY1377" s="277" t="s">
        <v>146</v>
      </c>
    </row>
    <row r="1378" s="15" customFormat="1">
      <c r="A1378" s="15"/>
      <c r="B1378" s="256"/>
      <c r="C1378" s="257"/>
      <c r="D1378" s="236" t="s">
        <v>153</v>
      </c>
      <c r="E1378" s="258" t="s">
        <v>1</v>
      </c>
      <c r="F1378" s="259" t="s">
        <v>158</v>
      </c>
      <c r="G1378" s="257"/>
      <c r="H1378" s="260">
        <v>78.119</v>
      </c>
      <c r="I1378" s="261"/>
      <c r="J1378" s="257"/>
      <c r="K1378" s="257"/>
      <c r="L1378" s="262"/>
      <c r="M1378" s="263"/>
      <c r="N1378" s="264"/>
      <c r="O1378" s="264"/>
      <c r="P1378" s="264"/>
      <c r="Q1378" s="264"/>
      <c r="R1378" s="264"/>
      <c r="S1378" s="264"/>
      <c r="T1378" s="26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6" t="s">
        <v>153</v>
      </c>
      <c r="AU1378" s="266" t="s">
        <v>89</v>
      </c>
      <c r="AV1378" s="15" t="s">
        <v>95</v>
      </c>
      <c r="AW1378" s="15" t="s">
        <v>34</v>
      </c>
      <c r="AX1378" s="15" t="s">
        <v>85</v>
      </c>
      <c r="AY1378" s="266" t="s">
        <v>146</v>
      </c>
    </row>
    <row r="1379" s="2" customFormat="1" ht="16.5" customHeight="1">
      <c r="A1379" s="39"/>
      <c r="B1379" s="40"/>
      <c r="C1379" s="220" t="s">
        <v>750</v>
      </c>
      <c r="D1379" s="220" t="s">
        <v>148</v>
      </c>
      <c r="E1379" s="221" t="s">
        <v>751</v>
      </c>
      <c r="F1379" s="222" t="s">
        <v>752</v>
      </c>
      <c r="G1379" s="223" t="s">
        <v>166</v>
      </c>
      <c r="H1379" s="224">
        <v>71.799999999999997</v>
      </c>
      <c r="I1379" s="225"/>
      <c r="J1379" s="226">
        <f>ROUND(I1379*H1379,2)</f>
        <v>0</v>
      </c>
      <c r="K1379" s="227"/>
      <c r="L1379" s="45"/>
      <c r="M1379" s="228" t="s">
        <v>1</v>
      </c>
      <c r="N1379" s="229" t="s">
        <v>45</v>
      </c>
      <c r="O1379" s="92"/>
      <c r="P1379" s="230">
        <f>O1379*H1379</f>
        <v>0</v>
      </c>
      <c r="Q1379" s="230">
        <v>1.0000000000000001E-05</v>
      </c>
      <c r="R1379" s="230">
        <f>Q1379*H1379</f>
        <v>0.000718</v>
      </c>
      <c r="S1379" s="230">
        <v>0</v>
      </c>
      <c r="T1379" s="231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2" t="s">
        <v>355</v>
      </c>
      <c r="AT1379" s="232" t="s">
        <v>148</v>
      </c>
      <c r="AU1379" s="232" t="s">
        <v>89</v>
      </c>
      <c r="AY1379" s="18" t="s">
        <v>146</v>
      </c>
      <c r="BE1379" s="233">
        <f>IF(N1379="základní",J1379,0)</f>
        <v>0</v>
      </c>
      <c r="BF1379" s="233">
        <f>IF(N1379="snížená",J1379,0)</f>
        <v>0</v>
      </c>
      <c r="BG1379" s="233">
        <f>IF(N1379="zákl. přenesená",J1379,0)</f>
        <v>0</v>
      </c>
      <c r="BH1379" s="233">
        <f>IF(N1379="sníž. přenesená",J1379,0)</f>
        <v>0</v>
      </c>
      <c r="BI1379" s="233">
        <f>IF(N1379="nulová",J1379,0)</f>
        <v>0</v>
      </c>
      <c r="BJ1379" s="18" t="s">
        <v>85</v>
      </c>
      <c r="BK1379" s="233">
        <f>ROUND(I1379*H1379,2)</f>
        <v>0</v>
      </c>
      <c r="BL1379" s="18" t="s">
        <v>355</v>
      </c>
      <c r="BM1379" s="232" t="s">
        <v>753</v>
      </c>
    </row>
    <row r="1380" s="13" customFormat="1">
      <c r="A1380" s="13"/>
      <c r="B1380" s="234"/>
      <c r="C1380" s="235"/>
      <c r="D1380" s="236" t="s">
        <v>153</v>
      </c>
      <c r="E1380" s="237" t="s">
        <v>1</v>
      </c>
      <c r="F1380" s="238" t="s">
        <v>194</v>
      </c>
      <c r="G1380" s="235"/>
      <c r="H1380" s="237" t="s">
        <v>1</v>
      </c>
      <c r="I1380" s="239"/>
      <c r="J1380" s="235"/>
      <c r="K1380" s="235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153</v>
      </c>
      <c r="AU1380" s="244" t="s">
        <v>89</v>
      </c>
      <c r="AV1380" s="13" t="s">
        <v>85</v>
      </c>
      <c r="AW1380" s="13" t="s">
        <v>34</v>
      </c>
      <c r="AX1380" s="13" t="s">
        <v>80</v>
      </c>
      <c r="AY1380" s="244" t="s">
        <v>146</v>
      </c>
    </row>
    <row r="1381" s="14" customFormat="1">
      <c r="A1381" s="14"/>
      <c r="B1381" s="245"/>
      <c r="C1381" s="246"/>
      <c r="D1381" s="236" t="s">
        <v>153</v>
      </c>
      <c r="E1381" s="247" t="s">
        <v>1</v>
      </c>
      <c r="F1381" s="248" t="s">
        <v>195</v>
      </c>
      <c r="G1381" s="246"/>
      <c r="H1381" s="249">
        <v>30.059999999999999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153</v>
      </c>
      <c r="AU1381" s="255" t="s">
        <v>89</v>
      </c>
      <c r="AV1381" s="14" t="s">
        <v>89</v>
      </c>
      <c r="AW1381" s="14" t="s">
        <v>34</v>
      </c>
      <c r="AX1381" s="14" t="s">
        <v>80</v>
      </c>
      <c r="AY1381" s="255" t="s">
        <v>146</v>
      </c>
    </row>
    <row r="1382" s="14" customFormat="1">
      <c r="A1382" s="14"/>
      <c r="B1382" s="245"/>
      <c r="C1382" s="246"/>
      <c r="D1382" s="236" t="s">
        <v>153</v>
      </c>
      <c r="E1382" s="247" t="s">
        <v>1</v>
      </c>
      <c r="F1382" s="248" t="s">
        <v>196</v>
      </c>
      <c r="G1382" s="246"/>
      <c r="H1382" s="249">
        <v>7.5800000000000001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153</v>
      </c>
      <c r="AU1382" s="255" t="s">
        <v>89</v>
      </c>
      <c r="AV1382" s="14" t="s">
        <v>89</v>
      </c>
      <c r="AW1382" s="14" t="s">
        <v>34</v>
      </c>
      <c r="AX1382" s="14" t="s">
        <v>80</v>
      </c>
      <c r="AY1382" s="255" t="s">
        <v>146</v>
      </c>
    </row>
    <row r="1383" s="16" customFormat="1">
      <c r="A1383" s="16"/>
      <c r="B1383" s="267"/>
      <c r="C1383" s="268"/>
      <c r="D1383" s="236" t="s">
        <v>153</v>
      </c>
      <c r="E1383" s="269" t="s">
        <v>1</v>
      </c>
      <c r="F1383" s="270" t="s">
        <v>163</v>
      </c>
      <c r="G1383" s="268"/>
      <c r="H1383" s="271">
        <v>37.640000000000001</v>
      </c>
      <c r="I1383" s="272"/>
      <c r="J1383" s="268"/>
      <c r="K1383" s="268"/>
      <c r="L1383" s="273"/>
      <c r="M1383" s="274"/>
      <c r="N1383" s="275"/>
      <c r="O1383" s="275"/>
      <c r="P1383" s="275"/>
      <c r="Q1383" s="275"/>
      <c r="R1383" s="275"/>
      <c r="S1383" s="275"/>
      <c r="T1383" s="27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T1383" s="277" t="s">
        <v>153</v>
      </c>
      <c r="AU1383" s="277" t="s">
        <v>89</v>
      </c>
      <c r="AV1383" s="16" t="s">
        <v>92</v>
      </c>
      <c r="AW1383" s="16" t="s">
        <v>34</v>
      </c>
      <c r="AX1383" s="16" t="s">
        <v>80</v>
      </c>
      <c r="AY1383" s="277" t="s">
        <v>146</v>
      </c>
    </row>
    <row r="1384" s="13" customFormat="1">
      <c r="A1384" s="13"/>
      <c r="B1384" s="234"/>
      <c r="C1384" s="235"/>
      <c r="D1384" s="236" t="s">
        <v>153</v>
      </c>
      <c r="E1384" s="237" t="s">
        <v>1</v>
      </c>
      <c r="F1384" s="238" t="s">
        <v>156</v>
      </c>
      <c r="G1384" s="235"/>
      <c r="H1384" s="237" t="s">
        <v>1</v>
      </c>
      <c r="I1384" s="239"/>
      <c r="J1384" s="235"/>
      <c r="K1384" s="235"/>
      <c r="L1384" s="240"/>
      <c r="M1384" s="241"/>
      <c r="N1384" s="242"/>
      <c r="O1384" s="242"/>
      <c r="P1384" s="242"/>
      <c r="Q1384" s="242"/>
      <c r="R1384" s="242"/>
      <c r="S1384" s="242"/>
      <c r="T1384" s="24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4" t="s">
        <v>153</v>
      </c>
      <c r="AU1384" s="244" t="s">
        <v>89</v>
      </c>
      <c r="AV1384" s="13" t="s">
        <v>85</v>
      </c>
      <c r="AW1384" s="13" t="s">
        <v>34</v>
      </c>
      <c r="AX1384" s="13" t="s">
        <v>80</v>
      </c>
      <c r="AY1384" s="244" t="s">
        <v>146</v>
      </c>
    </row>
    <row r="1385" s="14" customFormat="1">
      <c r="A1385" s="14"/>
      <c r="B1385" s="245"/>
      <c r="C1385" s="246"/>
      <c r="D1385" s="236" t="s">
        <v>153</v>
      </c>
      <c r="E1385" s="247" t="s">
        <v>1</v>
      </c>
      <c r="F1385" s="248" t="s">
        <v>199</v>
      </c>
      <c r="G1385" s="246"/>
      <c r="H1385" s="249">
        <v>20.390000000000001</v>
      </c>
      <c r="I1385" s="250"/>
      <c r="J1385" s="246"/>
      <c r="K1385" s="246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153</v>
      </c>
      <c r="AU1385" s="255" t="s">
        <v>89</v>
      </c>
      <c r="AV1385" s="14" t="s">
        <v>89</v>
      </c>
      <c r="AW1385" s="14" t="s">
        <v>34</v>
      </c>
      <c r="AX1385" s="14" t="s">
        <v>80</v>
      </c>
      <c r="AY1385" s="255" t="s">
        <v>146</v>
      </c>
    </row>
    <row r="1386" s="16" customFormat="1">
      <c r="A1386" s="16"/>
      <c r="B1386" s="267"/>
      <c r="C1386" s="268"/>
      <c r="D1386" s="236" t="s">
        <v>153</v>
      </c>
      <c r="E1386" s="269" t="s">
        <v>1</v>
      </c>
      <c r="F1386" s="270" t="s">
        <v>163</v>
      </c>
      <c r="G1386" s="268"/>
      <c r="H1386" s="271">
        <v>20.390000000000001</v>
      </c>
      <c r="I1386" s="272"/>
      <c r="J1386" s="268"/>
      <c r="K1386" s="268"/>
      <c r="L1386" s="273"/>
      <c r="M1386" s="274"/>
      <c r="N1386" s="275"/>
      <c r="O1386" s="275"/>
      <c r="P1386" s="275"/>
      <c r="Q1386" s="275"/>
      <c r="R1386" s="275"/>
      <c r="S1386" s="275"/>
      <c r="T1386" s="27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T1386" s="277" t="s">
        <v>153</v>
      </c>
      <c r="AU1386" s="277" t="s">
        <v>89</v>
      </c>
      <c r="AV1386" s="16" t="s">
        <v>92</v>
      </c>
      <c r="AW1386" s="16" t="s">
        <v>34</v>
      </c>
      <c r="AX1386" s="16" t="s">
        <v>80</v>
      </c>
      <c r="AY1386" s="277" t="s">
        <v>146</v>
      </c>
    </row>
    <row r="1387" s="13" customFormat="1">
      <c r="A1387" s="13"/>
      <c r="B1387" s="234"/>
      <c r="C1387" s="235"/>
      <c r="D1387" s="236" t="s">
        <v>153</v>
      </c>
      <c r="E1387" s="237" t="s">
        <v>1</v>
      </c>
      <c r="F1387" s="238" t="s">
        <v>200</v>
      </c>
      <c r="G1387" s="235"/>
      <c r="H1387" s="237" t="s">
        <v>1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153</v>
      </c>
      <c r="AU1387" s="244" t="s">
        <v>89</v>
      </c>
      <c r="AV1387" s="13" t="s">
        <v>85</v>
      </c>
      <c r="AW1387" s="13" t="s">
        <v>34</v>
      </c>
      <c r="AX1387" s="13" t="s">
        <v>80</v>
      </c>
      <c r="AY1387" s="244" t="s">
        <v>146</v>
      </c>
    </row>
    <row r="1388" s="14" customFormat="1">
      <c r="A1388" s="14"/>
      <c r="B1388" s="245"/>
      <c r="C1388" s="246"/>
      <c r="D1388" s="236" t="s">
        <v>153</v>
      </c>
      <c r="E1388" s="247" t="s">
        <v>1</v>
      </c>
      <c r="F1388" s="248" t="s">
        <v>201</v>
      </c>
      <c r="G1388" s="246"/>
      <c r="H1388" s="249">
        <v>2.3799999999999999</v>
      </c>
      <c r="I1388" s="250"/>
      <c r="J1388" s="246"/>
      <c r="K1388" s="246"/>
      <c r="L1388" s="251"/>
      <c r="M1388" s="252"/>
      <c r="N1388" s="253"/>
      <c r="O1388" s="253"/>
      <c r="P1388" s="253"/>
      <c r="Q1388" s="253"/>
      <c r="R1388" s="253"/>
      <c r="S1388" s="253"/>
      <c r="T1388" s="25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5" t="s">
        <v>153</v>
      </c>
      <c r="AU1388" s="255" t="s">
        <v>89</v>
      </c>
      <c r="AV1388" s="14" t="s">
        <v>89</v>
      </c>
      <c r="AW1388" s="14" t="s">
        <v>34</v>
      </c>
      <c r="AX1388" s="14" t="s">
        <v>80</v>
      </c>
      <c r="AY1388" s="255" t="s">
        <v>146</v>
      </c>
    </row>
    <row r="1389" s="14" customFormat="1">
      <c r="A1389" s="14"/>
      <c r="B1389" s="245"/>
      <c r="C1389" s="246"/>
      <c r="D1389" s="236" t="s">
        <v>153</v>
      </c>
      <c r="E1389" s="247" t="s">
        <v>1</v>
      </c>
      <c r="F1389" s="248" t="s">
        <v>203</v>
      </c>
      <c r="G1389" s="246"/>
      <c r="H1389" s="249">
        <v>11.390000000000001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153</v>
      </c>
      <c r="AU1389" s="255" t="s">
        <v>89</v>
      </c>
      <c r="AV1389" s="14" t="s">
        <v>89</v>
      </c>
      <c r="AW1389" s="14" t="s">
        <v>34</v>
      </c>
      <c r="AX1389" s="14" t="s">
        <v>80</v>
      </c>
      <c r="AY1389" s="255" t="s">
        <v>146</v>
      </c>
    </row>
    <row r="1390" s="16" customFormat="1">
      <c r="A1390" s="16"/>
      <c r="B1390" s="267"/>
      <c r="C1390" s="268"/>
      <c r="D1390" s="236" t="s">
        <v>153</v>
      </c>
      <c r="E1390" s="269" t="s">
        <v>1</v>
      </c>
      <c r="F1390" s="270" t="s">
        <v>163</v>
      </c>
      <c r="G1390" s="268"/>
      <c r="H1390" s="271">
        <v>13.77</v>
      </c>
      <c r="I1390" s="272"/>
      <c r="J1390" s="268"/>
      <c r="K1390" s="268"/>
      <c r="L1390" s="273"/>
      <c r="M1390" s="274"/>
      <c r="N1390" s="275"/>
      <c r="O1390" s="275"/>
      <c r="P1390" s="275"/>
      <c r="Q1390" s="275"/>
      <c r="R1390" s="275"/>
      <c r="S1390" s="275"/>
      <c r="T1390" s="27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T1390" s="277" t="s">
        <v>153</v>
      </c>
      <c r="AU1390" s="277" t="s">
        <v>89</v>
      </c>
      <c r="AV1390" s="16" t="s">
        <v>92</v>
      </c>
      <c r="AW1390" s="16" t="s">
        <v>34</v>
      </c>
      <c r="AX1390" s="16" t="s">
        <v>80</v>
      </c>
      <c r="AY1390" s="277" t="s">
        <v>146</v>
      </c>
    </row>
    <row r="1391" s="15" customFormat="1">
      <c r="A1391" s="15"/>
      <c r="B1391" s="256"/>
      <c r="C1391" s="257"/>
      <c r="D1391" s="236" t="s">
        <v>153</v>
      </c>
      <c r="E1391" s="258" t="s">
        <v>1</v>
      </c>
      <c r="F1391" s="259" t="s">
        <v>158</v>
      </c>
      <c r="G1391" s="257"/>
      <c r="H1391" s="260">
        <v>71.800000000000011</v>
      </c>
      <c r="I1391" s="261"/>
      <c r="J1391" s="257"/>
      <c r="K1391" s="257"/>
      <c r="L1391" s="262"/>
      <c r="M1391" s="263"/>
      <c r="N1391" s="264"/>
      <c r="O1391" s="264"/>
      <c r="P1391" s="264"/>
      <c r="Q1391" s="264"/>
      <c r="R1391" s="264"/>
      <c r="S1391" s="264"/>
      <c r="T1391" s="26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6" t="s">
        <v>153</v>
      </c>
      <c r="AU1391" s="266" t="s">
        <v>89</v>
      </c>
      <c r="AV1391" s="15" t="s">
        <v>95</v>
      </c>
      <c r="AW1391" s="15" t="s">
        <v>34</v>
      </c>
      <c r="AX1391" s="15" t="s">
        <v>85</v>
      </c>
      <c r="AY1391" s="266" t="s">
        <v>146</v>
      </c>
    </row>
    <row r="1392" s="2" customFormat="1" ht="16.5" customHeight="1">
      <c r="A1392" s="39"/>
      <c r="B1392" s="40"/>
      <c r="C1392" s="278" t="s">
        <v>754</v>
      </c>
      <c r="D1392" s="278" t="s">
        <v>313</v>
      </c>
      <c r="E1392" s="279" t="s">
        <v>755</v>
      </c>
      <c r="F1392" s="280" t="s">
        <v>756</v>
      </c>
      <c r="G1392" s="281" t="s">
        <v>166</v>
      </c>
      <c r="H1392" s="282">
        <v>73.236000000000004</v>
      </c>
      <c r="I1392" s="283"/>
      <c r="J1392" s="284">
        <f>ROUND(I1392*H1392,2)</f>
        <v>0</v>
      </c>
      <c r="K1392" s="285"/>
      <c r="L1392" s="286"/>
      <c r="M1392" s="287" t="s">
        <v>1</v>
      </c>
      <c r="N1392" s="288" t="s">
        <v>45</v>
      </c>
      <c r="O1392" s="92"/>
      <c r="P1392" s="230">
        <f>O1392*H1392</f>
        <v>0</v>
      </c>
      <c r="Q1392" s="230">
        <v>0.00035</v>
      </c>
      <c r="R1392" s="230">
        <f>Q1392*H1392</f>
        <v>0.025632600000000002</v>
      </c>
      <c r="S1392" s="230">
        <v>0</v>
      </c>
      <c r="T1392" s="231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2" t="s">
        <v>453</v>
      </c>
      <c r="AT1392" s="232" t="s">
        <v>313</v>
      </c>
      <c r="AU1392" s="232" t="s">
        <v>89</v>
      </c>
      <c r="AY1392" s="18" t="s">
        <v>146</v>
      </c>
      <c r="BE1392" s="233">
        <f>IF(N1392="základní",J1392,0)</f>
        <v>0</v>
      </c>
      <c r="BF1392" s="233">
        <f>IF(N1392="snížená",J1392,0)</f>
        <v>0</v>
      </c>
      <c r="BG1392" s="233">
        <f>IF(N1392="zákl. přenesená",J1392,0)</f>
        <v>0</v>
      </c>
      <c r="BH1392" s="233">
        <f>IF(N1392="sníž. přenesená",J1392,0)</f>
        <v>0</v>
      </c>
      <c r="BI1392" s="233">
        <f>IF(N1392="nulová",J1392,0)</f>
        <v>0</v>
      </c>
      <c r="BJ1392" s="18" t="s">
        <v>85</v>
      </c>
      <c r="BK1392" s="233">
        <f>ROUND(I1392*H1392,2)</f>
        <v>0</v>
      </c>
      <c r="BL1392" s="18" t="s">
        <v>355</v>
      </c>
      <c r="BM1392" s="232" t="s">
        <v>757</v>
      </c>
    </row>
    <row r="1393" s="14" customFormat="1">
      <c r="A1393" s="14"/>
      <c r="B1393" s="245"/>
      <c r="C1393" s="246"/>
      <c r="D1393" s="236" t="s">
        <v>153</v>
      </c>
      <c r="E1393" s="246"/>
      <c r="F1393" s="248" t="s">
        <v>758</v>
      </c>
      <c r="G1393" s="246"/>
      <c r="H1393" s="249">
        <v>73.236000000000004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153</v>
      </c>
      <c r="AU1393" s="255" t="s">
        <v>89</v>
      </c>
      <c r="AV1393" s="14" t="s">
        <v>89</v>
      </c>
      <c r="AW1393" s="14" t="s">
        <v>4</v>
      </c>
      <c r="AX1393" s="14" t="s">
        <v>85</v>
      </c>
      <c r="AY1393" s="255" t="s">
        <v>146</v>
      </c>
    </row>
    <row r="1394" s="2" customFormat="1" ht="16.5" customHeight="1">
      <c r="A1394" s="39"/>
      <c r="B1394" s="40"/>
      <c r="C1394" s="220" t="s">
        <v>759</v>
      </c>
      <c r="D1394" s="220" t="s">
        <v>148</v>
      </c>
      <c r="E1394" s="221" t="s">
        <v>760</v>
      </c>
      <c r="F1394" s="222" t="s">
        <v>761</v>
      </c>
      <c r="G1394" s="223" t="s">
        <v>166</v>
      </c>
      <c r="H1394" s="224">
        <v>3</v>
      </c>
      <c r="I1394" s="225"/>
      <c r="J1394" s="226">
        <f>ROUND(I1394*H1394,2)</f>
        <v>0</v>
      </c>
      <c r="K1394" s="227"/>
      <c r="L1394" s="45"/>
      <c r="M1394" s="228" t="s">
        <v>1</v>
      </c>
      <c r="N1394" s="229" t="s">
        <v>45</v>
      </c>
      <c r="O1394" s="92"/>
      <c r="P1394" s="230">
        <f>O1394*H1394</f>
        <v>0</v>
      </c>
      <c r="Q1394" s="230">
        <v>0</v>
      </c>
      <c r="R1394" s="230">
        <f>Q1394*H1394</f>
        <v>0</v>
      </c>
      <c r="S1394" s="230">
        <v>0</v>
      </c>
      <c r="T1394" s="231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2" t="s">
        <v>355</v>
      </c>
      <c r="AT1394" s="232" t="s">
        <v>148</v>
      </c>
      <c r="AU1394" s="232" t="s">
        <v>89</v>
      </c>
      <c r="AY1394" s="18" t="s">
        <v>146</v>
      </c>
      <c r="BE1394" s="233">
        <f>IF(N1394="základní",J1394,0)</f>
        <v>0</v>
      </c>
      <c r="BF1394" s="233">
        <f>IF(N1394="snížená",J1394,0)</f>
        <v>0</v>
      </c>
      <c r="BG1394" s="233">
        <f>IF(N1394="zákl. přenesená",J1394,0)</f>
        <v>0</v>
      </c>
      <c r="BH1394" s="233">
        <f>IF(N1394="sníž. přenesená",J1394,0)</f>
        <v>0</v>
      </c>
      <c r="BI1394" s="233">
        <f>IF(N1394="nulová",J1394,0)</f>
        <v>0</v>
      </c>
      <c r="BJ1394" s="18" t="s">
        <v>85</v>
      </c>
      <c r="BK1394" s="233">
        <f>ROUND(I1394*H1394,2)</f>
        <v>0</v>
      </c>
      <c r="BL1394" s="18" t="s">
        <v>355</v>
      </c>
      <c r="BM1394" s="232" t="s">
        <v>762</v>
      </c>
    </row>
    <row r="1395" s="13" customFormat="1">
      <c r="A1395" s="13"/>
      <c r="B1395" s="234"/>
      <c r="C1395" s="235"/>
      <c r="D1395" s="236" t="s">
        <v>153</v>
      </c>
      <c r="E1395" s="237" t="s">
        <v>1</v>
      </c>
      <c r="F1395" s="238" t="s">
        <v>194</v>
      </c>
      <c r="G1395" s="235"/>
      <c r="H1395" s="237" t="s">
        <v>1</v>
      </c>
      <c r="I1395" s="239"/>
      <c r="J1395" s="235"/>
      <c r="K1395" s="235"/>
      <c r="L1395" s="240"/>
      <c r="M1395" s="241"/>
      <c r="N1395" s="242"/>
      <c r="O1395" s="242"/>
      <c r="P1395" s="242"/>
      <c r="Q1395" s="242"/>
      <c r="R1395" s="242"/>
      <c r="S1395" s="242"/>
      <c r="T1395" s="24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4" t="s">
        <v>153</v>
      </c>
      <c r="AU1395" s="244" t="s">
        <v>89</v>
      </c>
      <c r="AV1395" s="13" t="s">
        <v>85</v>
      </c>
      <c r="AW1395" s="13" t="s">
        <v>34</v>
      </c>
      <c r="AX1395" s="13" t="s">
        <v>80</v>
      </c>
      <c r="AY1395" s="244" t="s">
        <v>146</v>
      </c>
    </row>
    <row r="1396" s="14" customFormat="1">
      <c r="A1396" s="14"/>
      <c r="B1396" s="245"/>
      <c r="C1396" s="246"/>
      <c r="D1396" s="236" t="s">
        <v>153</v>
      </c>
      <c r="E1396" s="247" t="s">
        <v>1</v>
      </c>
      <c r="F1396" s="248" t="s">
        <v>544</v>
      </c>
      <c r="G1396" s="246"/>
      <c r="H1396" s="249">
        <v>1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153</v>
      </c>
      <c r="AU1396" s="255" t="s">
        <v>89</v>
      </c>
      <c r="AV1396" s="14" t="s">
        <v>89</v>
      </c>
      <c r="AW1396" s="14" t="s">
        <v>34</v>
      </c>
      <c r="AX1396" s="14" t="s">
        <v>80</v>
      </c>
      <c r="AY1396" s="255" t="s">
        <v>146</v>
      </c>
    </row>
    <row r="1397" s="14" customFormat="1">
      <c r="A1397" s="14"/>
      <c r="B1397" s="245"/>
      <c r="C1397" s="246"/>
      <c r="D1397" s="236" t="s">
        <v>153</v>
      </c>
      <c r="E1397" s="247" t="s">
        <v>1</v>
      </c>
      <c r="F1397" s="248" t="s">
        <v>763</v>
      </c>
      <c r="G1397" s="246"/>
      <c r="H1397" s="249">
        <v>0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153</v>
      </c>
      <c r="AU1397" s="255" t="s">
        <v>89</v>
      </c>
      <c r="AV1397" s="14" t="s">
        <v>89</v>
      </c>
      <c r="AW1397" s="14" t="s">
        <v>34</v>
      </c>
      <c r="AX1397" s="14" t="s">
        <v>80</v>
      </c>
      <c r="AY1397" s="255" t="s">
        <v>146</v>
      </c>
    </row>
    <row r="1398" s="16" customFormat="1">
      <c r="A1398" s="16"/>
      <c r="B1398" s="267"/>
      <c r="C1398" s="268"/>
      <c r="D1398" s="236" t="s">
        <v>153</v>
      </c>
      <c r="E1398" s="269" t="s">
        <v>1</v>
      </c>
      <c r="F1398" s="270" t="s">
        <v>163</v>
      </c>
      <c r="G1398" s="268"/>
      <c r="H1398" s="271">
        <v>1</v>
      </c>
      <c r="I1398" s="272"/>
      <c r="J1398" s="268"/>
      <c r="K1398" s="268"/>
      <c r="L1398" s="273"/>
      <c r="M1398" s="274"/>
      <c r="N1398" s="275"/>
      <c r="O1398" s="275"/>
      <c r="P1398" s="275"/>
      <c r="Q1398" s="275"/>
      <c r="R1398" s="275"/>
      <c r="S1398" s="275"/>
      <c r="T1398" s="27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77" t="s">
        <v>153</v>
      </c>
      <c r="AU1398" s="277" t="s">
        <v>89</v>
      </c>
      <c r="AV1398" s="16" t="s">
        <v>92</v>
      </c>
      <c r="AW1398" s="16" t="s">
        <v>34</v>
      </c>
      <c r="AX1398" s="16" t="s">
        <v>80</v>
      </c>
      <c r="AY1398" s="277" t="s">
        <v>146</v>
      </c>
    </row>
    <row r="1399" s="13" customFormat="1">
      <c r="A1399" s="13"/>
      <c r="B1399" s="234"/>
      <c r="C1399" s="235"/>
      <c r="D1399" s="236" t="s">
        <v>153</v>
      </c>
      <c r="E1399" s="237" t="s">
        <v>1</v>
      </c>
      <c r="F1399" s="238" t="s">
        <v>156</v>
      </c>
      <c r="G1399" s="235"/>
      <c r="H1399" s="237" t="s">
        <v>1</v>
      </c>
      <c r="I1399" s="239"/>
      <c r="J1399" s="235"/>
      <c r="K1399" s="235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153</v>
      </c>
      <c r="AU1399" s="244" t="s">
        <v>89</v>
      </c>
      <c r="AV1399" s="13" t="s">
        <v>85</v>
      </c>
      <c r="AW1399" s="13" t="s">
        <v>34</v>
      </c>
      <c r="AX1399" s="13" t="s">
        <v>80</v>
      </c>
      <c r="AY1399" s="244" t="s">
        <v>146</v>
      </c>
    </row>
    <row r="1400" s="14" customFormat="1">
      <c r="A1400" s="14"/>
      <c r="B1400" s="245"/>
      <c r="C1400" s="246"/>
      <c r="D1400" s="236" t="s">
        <v>153</v>
      </c>
      <c r="E1400" s="247" t="s">
        <v>1</v>
      </c>
      <c r="F1400" s="248" t="s">
        <v>328</v>
      </c>
      <c r="G1400" s="246"/>
      <c r="H1400" s="249">
        <v>1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153</v>
      </c>
      <c r="AU1400" s="255" t="s">
        <v>89</v>
      </c>
      <c r="AV1400" s="14" t="s">
        <v>89</v>
      </c>
      <c r="AW1400" s="14" t="s">
        <v>34</v>
      </c>
      <c r="AX1400" s="14" t="s">
        <v>80</v>
      </c>
      <c r="AY1400" s="255" t="s">
        <v>146</v>
      </c>
    </row>
    <row r="1401" s="16" customFormat="1">
      <c r="A1401" s="16"/>
      <c r="B1401" s="267"/>
      <c r="C1401" s="268"/>
      <c r="D1401" s="236" t="s">
        <v>153</v>
      </c>
      <c r="E1401" s="269" t="s">
        <v>1</v>
      </c>
      <c r="F1401" s="270" t="s">
        <v>163</v>
      </c>
      <c r="G1401" s="268"/>
      <c r="H1401" s="271">
        <v>1</v>
      </c>
      <c r="I1401" s="272"/>
      <c r="J1401" s="268"/>
      <c r="K1401" s="268"/>
      <c r="L1401" s="273"/>
      <c r="M1401" s="274"/>
      <c r="N1401" s="275"/>
      <c r="O1401" s="275"/>
      <c r="P1401" s="275"/>
      <c r="Q1401" s="275"/>
      <c r="R1401" s="275"/>
      <c r="S1401" s="275"/>
      <c r="T1401" s="27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T1401" s="277" t="s">
        <v>153</v>
      </c>
      <c r="AU1401" s="277" t="s">
        <v>89</v>
      </c>
      <c r="AV1401" s="16" t="s">
        <v>92</v>
      </c>
      <c r="AW1401" s="16" t="s">
        <v>34</v>
      </c>
      <c r="AX1401" s="16" t="s">
        <v>80</v>
      </c>
      <c r="AY1401" s="277" t="s">
        <v>146</v>
      </c>
    </row>
    <row r="1402" s="13" customFormat="1">
      <c r="A1402" s="13"/>
      <c r="B1402" s="234"/>
      <c r="C1402" s="235"/>
      <c r="D1402" s="236" t="s">
        <v>153</v>
      </c>
      <c r="E1402" s="237" t="s">
        <v>1</v>
      </c>
      <c r="F1402" s="238" t="s">
        <v>200</v>
      </c>
      <c r="G1402" s="235"/>
      <c r="H1402" s="237" t="s">
        <v>1</v>
      </c>
      <c r="I1402" s="239"/>
      <c r="J1402" s="235"/>
      <c r="K1402" s="235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153</v>
      </c>
      <c r="AU1402" s="244" t="s">
        <v>89</v>
      </c>
      <c r="AV1402" s="13" t="s">
        <v>85</v>
      </c>
      <c r="AW1402" s="13" t="s">
        <v>34</v>
      </c>
      <c r="AX1402" s="13" t="s">
        <v>80</v>
      </c>
      <c r="AY1402" s="244" t="s">
        <v>146</v>
      </c>
    </row>
    <row r="1403" s="14" customFormat="1">
      <c r="A1403" s="14"/>
      <c r="B1403" s="245"/>
      <c r="C1403" s="246"/>
      <c r="D1403" s="236" t="s">
        <v>153</v>
      </c>
      <c r="E1403" s="247" t="s">
        <v>1</v>
      </c>
      <c r="F1403" s="248" t="s">
        <v>547</v>
      </c>
      <c r="G1403" s="246"/>
      <c r="H1403" s="249">
        <v>1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153</v>
      </c>
      <c r="AU1403" s="255" t="s">
        <v>89</v>
      </c>
      <c r="AV1403" s="14" t="s">
        <v>89</v>
      </c>
      <c r="AW1403" s="14" t="s">
        <v>34</v>
      </c>
      <c r="AX1403" s="14" t="s">
        <v>80</v>
      </c>
      <c r="AY1403" s="255" t="s">
        <v>146</v>
      </c>
    </row>
    <row r="1404" s="14" customFormat="1">
      <c r="A1404" s="14"/>
      <c r="B1404" s="245"/>
      <c r="C1404" s="246"/>
      <c r="D1404" s="236" t="s">
        <v>153</v>
      </c>
      <c r="E1404" s="247" t="s">
        <v>1</v>
      </c>
      <c r="F1404" s="248" t="s">
        <v>764</v>
      </c>
      <c r="G1404" s="246"/>
      <c r="H1404" s="249">
        <v>0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153</v>
      </c>
      <c r="AU1404" s="255" t="s">
        <v>89</v>
      </c>
      <c r="AV1404" s="14" t="s">
        <v>89</v>
      </c>
      <c r="AW1404" s="14" t="s">
        <v>34</v>
      </c>
      <c r="AX1404" s="14" t="s">
        <v>80</v>
      </c>
      <c r="AY1404" s="255" t="s">
        <v>146</v>
      </c>
    </row>
    <row r="1405" s="16" customFormat="1">
      <c r="A1405" s="16"/>
      <c r="B1405" s="267"/>
      <c r="C1405" s="268"/>
      <c r="D1405" s="236" t="s">
        <v>153</v>
      </c>
      <c r="E1405" s="269" t="s">
        <v>1</v>
      </c>
      <c r="F1405" s="270" t="s">
        <v>163</v>
      </c>
      <c r="G1405" s="268"/>
      <c r="H1405" s="271">
        <v>1</v>
      </c>
      <c r="I1405" s="272"/>
      <c r="J1405" s="268"/>
      <c r="K1405" s="268"/>
      <c r="L1405" s="273"/>
      <c r="M1405" s="274"/>
      <c r="N1405" s="275"/>
      <c r="O1405" s="275"/>
      <c r="P1405" s="275"/>
      <c r="Q1405" s="275"/>
      <c r="R1405" s="275"/>
      <c r="S1405" s="275"/>
      <c r="T1405" s="27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T1405" s="277" t="s">
        <v>153</v>
      </c>
      <c r="AU1405" s="277" t="s">
        <v>89</v>
      </c>
      <c r="AV1405" s="16" t="s">
        <v>92</v>
      </c>
      <c r="AW1405" s="16" t="s">
        <v>34</v>
      </c>
      <c r="AX1405" s="16" t="s">
        <v>80</v>
      </c>
      <c r="AY1405" s="277" t="s">
        <v>146</v>
      </c>
    </row>
    <row r="1406" s="15" customFormat="1">
      <c r="A1406" s="15"/>
      <c r="B1406" s="256"/>
      <c r="C1406" s="257"/>
      <c r="D1406" s="236" t="s">
        <v>153</v>
      </c>
      <c r="E1406" s="258" t="s">
        <v>1</v>
      </c>
      <c r="F1406" s="259" t="s">
        <v>158</v>
      </c>
      <c r="G1406" s="257"/>
      <c r="H1406" s="260">
        <v>3</v>
      </c>
      <c r="I1406" s="261"/>
      <c r="J1406" s="257"/>
      <c r="K1406" s="257"/>
      <c r="L1406" s="262"/>
      <c r="M1406" s="263"/>
      <c r="N1406" s="264"/>
      <c r="O1406" s="264"/>
      <c r="P1406" s="264"/>
      <c r="Q1406" s="264"/>
      <c r="R1406" s="264"/>
      <c r="S1406" s="264"/>
      <c r="T1406" s="26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T1406" s="266" t="s">
        <v>153</v>
      </c>
      <c r="AU1406" s="266" t="s">
        <v>89</v>
      </c>
      <c r="AV1406" s="15" t="s">
        <v>95</v>
      </c>
      <c r="AW1406" s="15" t="s">
        <v>34</v>
      </c>
      <c r="AX1406" s="15" t="s">
        <v>85</v>
      </c>
      <c r="AY1406" s="266" t="s">
        <v>146</v>
      </c>
    </row>
    <row r="1407" s="2" customFormat="1" ht="16.5" customHeight="1">
      <c r="A1407" s="39"/>
      <c r="B1407" s="40"/>
      <c r="C1407" s="278" t="s">
        <v>765</v>
      </c>
      <c r="D1407" s="278" t="s">
        <v>313</v>
      </c>
      <c r="E1407" s="279" t="s">
        <v>766</v>
      </c>
      <c r="F1407" s="280" t="s">
        <v>767</v>
      </c>
      <c r="G1407" s="281" t="s">
        <v>308</v>
      </c>
      <c r="H1407" s="282">
        <v>3</v>
      </c>
      <c r="I1407" s="283"/>
      <c r="J1407" s="284">
        <f>ROUND(I1407*H1407,2)</f>
        <v>0</v>
      </c>
      <c r="K1407" s="285"/>
      <c r="L1407" s="286"/>
      <c r="M1407" s="287" t="s">
        <v>1</v>
      </c>
      <c r="N1407" s="288" t="s">
        <v>45</v>
      </c>
      <c r="O1407" s="92"/>
      <c r="P1407" s="230">
        <f>O1407*H1407</f>
        <v>0</v>
      </c>
      <c r="Q1407" s="230">
        <v>0.00114</v>
      </c>
      <c r="R1407" s="230">
        <f>Q1407*H1407</f>
        <v>0.0034199999999999999</v>
      </c>
      <c r="S1407" s="230">
        <v>0</v>
      </c>
      <c r="T1407" s="231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2" t="s">
        <v>453</v>
      </c>
      <c r="AT1407" s="232" t="s">
        <v>313</v>
      </c>
      <c r="AU1407" s="232" t="s">
        <v>89</v>
      </c>
      <c r="AY1407" s="18" t="s">
        <v>146</v>
      </c>
      <c r="BE1407" s="233">
        <f>IF(N1407="základní",J1407,0)</f>
        <v>0</v>
      </c>
      <c r="BF1407" s="233">
        <f>IF(N1407="snížená",J1407,0)</f>
        <v>0</v>
      </c>
      <c r="BG1407" s="233">
        <f>IF(N1407="zákl. přenesená",J1407,0)</f>
        <v>0</v>
      </c>
      <c r="BH1407" s="233">
        <f>IF(N1407="sníž. přenesená",J1407,0)</f>
        <v>0</v>
      </c>
      <c r="BI1407" s="233">
        <f>IF(N1407="nulová",J1407,0)</f>
        <v>0</v>
      </c>
      <c r="BJ1407" s="18" t="s">
        <v>85</v>
      </c>
      <c r="BK1407" s="233">
        <f>ROUND(I1407*H1407,2)</f>
        <v>0</v>
      </c>
      <c r="BL1407" s="18" t="s">
        <v>355</v>
      </c>
      <c r="BM1407" s="232" t="s">
        <v>768</v>
      </c>
    </row>
    <row r="1408" s="2" customFormat="1" ht="33" customHeight="1">
      <c r="A1408" s="39"/>
      <c r="B1408" s="40"/>
      <c r="C1408" s="220" t="s">
        <v>769</v>
      </c>
      <c r="D1408" s="220" t="s">
        <v>148</v>
      </c>
      <c r="E1408" s="221" t="s">
        <v>770</v>
      </c>
      <c r="F1408" s="222" t="s">
        <v>771</v>
      </c>
      <c r="G1408" s="223" t="s">
        <v>151</v>
      </c>
      <c r="H1408" s="224">
        <v>71.799999999999997</v>
      </c>
      <c r="I1408" s="225"/>
      <c r="J1408" s="226">
        <f>ROUND(I1408*H1408,2)</f>
        <v>0</v>
      </c>
      <c r="K1408" s="227"/>
      <c r="L1408" s="45"/>
      <c r="M1408" s="228" t="s">
        <v>1</v>
      </c>
      <c r="N1408" s="229" t="s">
        <v>45</v>
      </c>
      <c r="O1408" s="92"/>
      <c r="P1408" s="230">
        <f>O1408*H1408</f>
        <v>0</v>
      </c>
      <c r="Q1408" s="230">
        <v>0.00010000000000000001</v>
      </c>
      <c r="R1408" s="230">
        <f>Q1408*H1408</f>
        <v>0.0071799999999999998</v>
      </c>
      <c r="S1408" s="230">
        <v>0</v>
      </c>
      <c r="T1408" s="231">
        <f>S1408*H1408</f>
        <v>0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32" t="s">
        <v>355</v>
      </c>
      <c r="AT1408" s="232" t="s">
        <v>148</v>
      </c>
      <c r="AU1408" s="232" t="s">
        <v>89</v>
      </c>
      <c r="AY1408" s="18" t="s">
        <v>146</v>
      </c>
      <c r="BE1408" s="233">
        <f>IF(N1408="základní",J1408,0)</f>
        <v>0</v>
      </c>
      <c r="BF1408" s="233">
        <f>IF(N1408="snížená",J1408,0)</f>
        <v>0</v>
      </c>
      <c r="BG1408" s="233">
        <f>IF(N1408="zákl. přenesená",J1408,0)</f>
        <v>0</v>
      </c>
      <c r="BH1408" s="233">
        <f>IF(N1408="sníž. přenesená",J1408,0)</f>
        <v>0</v>
      </c>
      <c r="BI1408" s="233">
        <f>IF(N1408="nulová",J1408,0)</f>
        <v>0</v>
      </c>
      <c r="BJ1408" s="18" t="s">
        <v>85</v>
      </c>
      <c r="BK1408" s="233">
        <f>ROUND(I1408*H1408,2)</f>
        <v>0</v>
      </c>
      <c r="BL1408" s="18" t="s">
        <v>355</v>
      </c>
      <c r="BM1408" s="232" t="s">
        <v>772</v>
      </c>
    </row>
    <row r="1409" s="13" customFormat="1">
      <c r="A1409" s="13"/>
      <c r="B1409" s="234"/>
      <c r="C1409" s="235"/>
      <c r="D1409" s="236" t="s">
        <v>153</v>
      </c>
      <c r="E1409" s="237" t="s">
        <v>1</v>
      </c>
      <c r="F1409" s="238" t="s">
        <v>194</v>
      </c>
      <c r="G1409" s="235"/>
      <c r="H1409" s="237" t="s">
        <v>1</v>
      </c>
      <c r="I1409" s="239"/>
      <c r="J1409" s="235"/>
      <c r="K1409" s="235"/>
      <c r="L1409" s="240"/>
      <c r="M1409" s="241"/>
      <c r="N1409" s="242"/>
      <c r="O1409" s="242"/>
      <c r="P1409" s="242"/>
      <c r="Q1409" s="242"/>
      <c r="R1409" s="242"/>
      <c r="S1409" s="242"/>
      <c r="T1409" s="24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4" t="s">
        <v>153</v>
      </c>
      <c r="AU1409" s="244" t="s">
        <v>89</v>
      </c>
      <c r="AV1409" s="13" t="s">
        <v>85</v>
      </c>
      <c r="AW1409" s="13" t="s">
        <v>34</v>
      </c>
      <c r="AX1409" s="13" t="s">
        <v>80</v>
      </c>
      <c r="AY1409" s="244" t="s">
        <v>146</v>
      </c>
    </row>
    <row r="1410" s="14" customFormat="1">
      <c r="A1410" s="14"/>
      <c r="B1410" s="245"/>
      <c r="C1410" s="246"/>
      <c r="D1410" s="236" t="s">
        <v>153</v>
      </c>
      <c r="E1410" s="247" t="s">
        <v>1</v>
      </c>
      <c r="F1410" s="248" t="s">
        <v>195</v>
      </c>
      <c r="G1410" s="246"/>
      <c r="H1410" s="249">
        <v>30.059999999999999</v>
      </c>
      <c r="I1410" s="250"/>
      <c r="J1410" s="246"/>
      <c r="K1410" s="246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5" t="s">
        <v>153</v>
      </c>
      <c r="AU1410" s="255" t="s">
        <v>89</v>
      </c>
      <c r="AV1410" s="14" t="s">
        <v>89</v>
      </c>
      <c r="AW1410" s="14" t="s">
        <v>34</v>
      </c>
      <c r="AX1410" s="14" t="s">
        <v>80</v>
      </c>
      <c r="AY1410" s="255" t="s">
        <v>146</v>
      </c>
    </row>
    <row r="1411" s="14" customFormat="1">
      <c r="A1411" s="14"/>
      <c r="B1411" s="245"/>
      <c r="C1411" s="246"/>
      <c r="D1411" s="236" t="s">
        <v>153</v>
      </c>
      <c r="E1411" s="247" t="s">
        <v>1</v>
      </c>
      <c r="F1411" s="248" t="s">
        <v>196</v>
      </c>
      <c r="G1411" s="246"/>
      <c r="H1411" s="249">
        <v>7.5800000000000001</v>
      </c>
      <c r="I1411" s="250"/>
      <c r="J1411" s="246"/>
      <c r="K1411" s="246"/>
      <c r="L1411" s="251"/>
      <c r="M1411" s="252"/>
      <c r="N1411" s="253"/>
      <c r="O1411" s="253"/>
      <c r="P1411" s="253"/>
      <c r="Q1411" s="253"/>
      <c r="R1411" s="253"/>
      <c r="S1411" s="253"/>
      <c r="T1411" s="25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5" t="s">
        <v>153</v>
      </c>
      <c r="AU1411" s="255" t="s">
        <v>89</v>
      </c>
      <c r="AV1411" s="14" t="s">
        <v>89</v>
      </c>
      <c r="AW1411" s="14" t="s">
        <v>34</v>
      </c>
      <c r="AX1411" s="14" t="s">
        <v>80</v>
      </c>
      <c r="AY1411" s="255" t="s">
        <v>146</v>
      </c>
    </row>
    <row r="1412" s="16" customFormat="1">
      <c r="A1412" s="16"/>
      <c r="B1412" s="267"/>
      <c r="C1412" s="268"/>
      <c r="D1412" s="236" t="s">
        <v>153</v>
      </c>
      <c r="E1412" s="269" t="s">
        <v>1</v>
      </c>
      <c r="F1412" s="270" t="s">
        <v>163</v>
      </c>
      <c r="G1412" s="268"/>
      <c r="H1412" s="271">
        <v>37.640000000000001</v>
      </c>
      <c r="I1412" s="272"/>
      <c r="J1412" s="268"/>
      <c r="K1412" s="268"/>
      <c r="L1412" s="273"/>
      <c r="M1412" s="274"/>
      <c r="N1412" s="275"/>
      <c r="O1412" s="275"/>
      <c r="P1412" s="275"/>
      <c r="Q1412" s="275"/>
      <c r="R1412" s="275"/>
      <c r="S1412" s="275"/>
      <c r="T1412" s="27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77" t="s">
        <v>153</v>
      </c>
      <c r="AU1412" s="277" t="s">
        <v>89</v>
      </c>
      <c r="AV1412" s="16" t="s">
        <v>92</v>
      </c>
      <c r="AW1412" s="16" t="s">
        <v>34</v>
      </c>
      <c r="AX1412" s="16" t="s">
        <v>80</v>
      </c>
      <c r="AY1412" s="277" t="s">
        <v>146</v>
      </c>
    </row>
    <row r="1413" s="13" customFormat="1">
      <c r="A1413" s="13"/>
      <c r="B1413" s="234"/>
      <c r="C1413" s="235"/>
      <c r="D1413" s="236" t="s">
        <v>153</v>
      </c>
      <c r="E1413" s="237" t="s">
        <v>1</v>
      </c>
      <c r="F1413" s="238" t="s">
        <v>156</v>
      </c>
      <c r="G1413" s="235"/>
      <c r="H1413" s="237" t="s">
        <v>1</v>
      </c>
      <c r="I1413" s="239"/>
      <c r="J1413" s="235"/>
      <c r="K1413" s="235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153</v>
      </c>
      <c r="AU1413" s="244" t="s">
        <v>89</v>
      </c>
      <c r="AV1413" s="13" t="s">
        <v>85</v>
      </c>
      <c r="AW1413" s="13" t="s">
        <v>34</v>
      </c>
      <c r="AX1413" s="13" t="s">
        <v>80</v>
      </c>
      <c r="AY1413" s="244" t="s">
        <v>146</v>
      </c>
    </row>
    <row r="1414" s="14" customFormat="1">
      <c r="A1414" s="14"/>
      <c r="B1414" s="245"/>
      <c r="C1414" s="246"/>
      <c r="D1414" s="236" t="s">
        <v>153</v>
      </c>
      <c r="E1414" s="247" t="s">
        <v>1</v>
      </c>
      <c r="F1414" s="248" t="s">
        <v>199</v>
      </c>
      <c r="G1414" s="246"/>
      <c r="H1414" s="249">
        <v>20.390000000000001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153</v>
      </c>
      <c r="AU1414" s="255" t="s">
        <v>89</v>
      </c>
      <c r="AV1414" s="14" t="s">
        <v>89</v>
      </c>
      <c r="AW1414" s="14" t="s">
        <v>34</v>
      </c>
      <c r="AX1414" s="14" t="s">
        <v>80</v>
      </c>
      <c r="AY1414" s="255" t="s">
        <v>146</v>
      </c>
    </row>
    <row r="1415" s="16" customFormat="1">
      <c r="A1415" s="16"/>
      <c r="B1415" s="267"/>
      <c r="C1415" s="268"/>
      <c r="D1415" s="236" t="s">
        <v>153</v>
      </c>
      <c r="E1415" s="269" t="s">
        <v>1</v>
      </c>
      <c r="F1415" s="270" t="s">
        <v>163</v>
      </c>
      <c r="G1415" s="268"/>
      <c r="H1415" s="271">
        <v>20.390000000000001</v>
      </c>
      <c r="I1415" s="272"/>
      <c r="J1415" s="268"/>
      <c r="K1415" s="268"/>
      <c r="L1415" s="273"/>
      <c r="M1415" s="274"/>
      <c r="N1415" s="275"/>
      <c r="O1415" s="275"/>
      <c r="P1415" s="275"/>
      <c r="Q1415" s="275"/>
      <c r="R1415" s="275"/>
      <c r="S1415" s="275"/>
      <c r="T1415" s="27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77" t="s">
        <v>153</v>
      </c>
      <c r="AU1415" s="277" t="s">
        <v>89</v>
      </c>
      <c r="AV1415" s="16" t="s">
        <v>92</v>
      </c>
      <c r="AW1415" s="16" t="s">
        <v>34</v>
      </c>
      <c r="AX1415" s="16" t="s">
        <v>80</v>
      </c>
      <c r="AY1415" s="277" t="s">
        <v>146</v>
      </c>
    </row>
    <row r="1416" s="13" customFormat="1">
      <c r="A1416" s="13"/>
      <c r="B1416" s="234"/>
      <c r="C1416" s="235"/>
      <c r="D1416" s="236" t="s">
        <v>153</v>
      </c>
      <c r="E1416" s="237" t="s">
        <v>1</v>
      </c>
      <c r="F1416" s="238" t="s">
        <v>200</v>
      </c>
      <c r="G1416" s="235"/>
      <c r="H1416" s="237" t="s">
        <v>1</v>
      </c>
      <c r="I1416" s="239"/>
      <c r="J1416" s="235"/>
      <c r="K1416" s="235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153</v>
      </c>
      <c r="AU1416" s="244" t="s">
        <v>89</v>
      </c>
      <c r="AV1416" s="13" t="s">
        <v>85</v>
      </c>
      <c r="AW1416" s="13" t="s">
        <v>34</v>
      </c>
      <c r="AX1416" s="13" t="s">
        <v>80</v>
      </c>
      <c r="AY1416" s="244" t="s">
        <v>146</v>
      </c>
    </row>
    <row r="1417" s="14" customFormat="1">
      <c r="A1417" s="14"/>
      <c r="B1417" s="245"/>
      <c r="C1417" s="246"/>
      <c r="D1417" s="236" t="s">
        <v>153</v>
      </c>
      <c r="E1417" s="247" t="s">
        <v>1</v>
      </c>
      <c r="F1417" s="248" t="s">
        <v>201</v>
      </c>
      <c r="G1417" s="246"/>
      <c r="H1417" s="249">
        <v>2.3799999999999999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153</v>
      </c>
      <c r="AU1417" s="255" t="s">
        <v>89</v>
      </c>
      <c r="AV1417" s="14" t="s">
        <v>89</v>
      </c>
      <c r="AW1417" s="14" t="s">
        <v>34</v>
      </c>
      <c r="AX1417" s="14" t="s">
        <v>80</v>
      </c>
      <c r="AY1417" s="255" t="s">
        <v>146</v>
      </c>
    </row>
    <row r="1418" s="14" customFormat="1">
      <c r="A1418" s="14"/>
      <c r="B1418" s="245"/>
      <c r="C1418" s="246"/>
      <c r="D1418" s="236" t="s">
        <v>153</v>
      </c>
      <c r="E1418" s="247" t="s">
        <v>1</v>
      </c>
      <c r="F1418" s="248" t="s">
        <v>203</v>
      </c>
      <c r="G1418" s="246"/>
      <c r="H1418" s="249">
        <v>11.390000000000001</v>
      </c>
      <c r="I1418" s="250"/>
      <c r="J1418" s="246"/>
      <c r="K1418" s="246"/>
      <c r="L1418" s="251"/>
      <c r="M1418" s="252"/>
      <c r="N1418" s="253"/>
      <c r="O1418" s="253"/>
      <c r="P1418" s="253"/>
      <c r="Q1418" s="253"/>
      <c r="R1418" s="253"/>
      <c r="S1418" s="253"/>
      <c r="T1418" s="25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5" t="s">
        <v>153</v>
      </c>
      <c r="AU1418" s="255" t="s">
        <v>89</v>
      </c>
      <c r="AV1418" s="14" t="s">
        <v>89</v>
      </c>
      <c r="AW1418" s="14" t="s">
        <v>34</v>
      </c>
      <c r="AX1418" s="14" t="s">
        <v>80</v>
      </c>
      <c r="AY1418" s="255" t="s">
        <v>146</v>
      </c>
    </row>
    <row r="1419" s="16" customFormat="1">
      <c r="A1419" s="16"/>
      <c r="B1419" s="267"/>
      <c r="C1419" s="268"/>
      <c r="D1419" s="236" t="s">
        <v>153</v>
      </c>
      <c r="E1419" s="269" t="s">
        <v>1</v>
      </c>
      <c r="F1419" s="270" t="s">
        <v>163</v>
      </c>
      <c r="G1419" s="268"/>
      <c r="H1419" s="271">
        <v>13.77</v>
      </c>
      <c r="I1419" s="272"/>
      <c r="J1419" s="268"/>
      <c r="K1419" s="268"/>
      <c r="L1419" s="273"/>
      <c r="M1419" s="274"/>
      <c r="N1419" s="275"/>
      <c r="O1419" s="275"/>
      <c r="P1419" s="275"/>
      <c r="Q1419" s="275"/>
      <c r="R1419" s="275"/>
      <c r="S1419" s="275"/>
      <c r="T1419" s="27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T1419" s="277" t="s">
        <v>153</v>
      </c>
      <c r="AU1419" s="277" t="s">
        <v>89</v>
      </c>
      <c r="AV1419" s="16" t="s">
        <v>92</v>
      </c>
      <c r="AW1419" s="16" t="s">
        <v>34</v>
      </c>
      <c r="AX1419" s="16" t="s">
        <v>80</v>
      </c>
      <c r="AY1419" s="277" t="s">
        <v>146</v>
      </c>
    </row>
    <row r="1420" s="15" customFormat="1">
      <c r="A1420" s="15"/>
      <c r="B1420" s="256"/>
      <c r="C1420" s="257"/>
      <c r="D1420" s="236" t="s">
        <v>153</v>
      </c>
      <c r="E1420" s="258" t="s">
        <v>1</v>
      </c>
      <c r="F1420" s="259" t="s">
        <v>158</v>
      </c>
      <c r="G1420" s="257"/>
      <c r="H1420" s="260">
        <v>71.800000000000011</v>
      </c>
      <c r="I1420" s="261"/>
      <c r="J1420" s="257"/>
      <c r="K1420" s="257"/>
      <c r="L1420" s="262"/>
      <c r="M1420" s="263"/>
      <c r="N1420" s="264"/>
      <c r="O1420" s="264"/>
      <c r="P1420" s="264"/>
      <c r="Q1420" s="264"/>
      <c r="R1420" s="264"/>
      <c r="S1420" s="264"/>
      <c r="T1420" s="26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6" t="s">
        <v>153</v>
      </c>
      <c r="AU1420" s="266" t="s">
        <v>89</v>
      </c>
      <c r="AV1420" s="15" t="s">
        <v>95</v>
      </c>
      <c r="AW1420" s="15" t="s">
        <v>34</v>
      </c>
      <c r="AX1420" s="15" t="s">
        <v>85</v>
      </c>
      <c r="AY1420" s="266" t="s">
        <v>146</v>
      </c>
    </row>
    <row r="1421" s="2" customFormat="1" ht="24.15" customHeight="1">
      <c r="A1421" s="39"/>
      <c r="B1421" s="40"/>
      <c r="C1421" s="220" t="s">
        <v>773</v>
      </c>
      <c r="D1421" s="220" t="s">
        <v>148</v>
      </c>
      <c r="E1421" s="221" t="s">
        <v>774</v>
      </c>
      <c r="F1421" s="222" t="s">
        <v>775</v>
      </c>
      <c r="G1421" s="223" t="s">
        <v>467</v>
      </c>
      <c r="H1421" s="289"/>
      <c r="I1421" s="225"/>
      <c r="J1421" s="226">
        <f>ROUND(I1421*H1421,2)</f>
        <v>0</v>
      </c>
      <c r="K1421" s="227"/>
      <c r="L1421" s="45"/>
      <c r="M1421" s="228" t="s">
        <v>1</v>
      </c>
      <c r="N1421" s="229" t="s">
        <v>45</v>
      </c>
      <c r="O1421" s="92"/>
      <c r="P1421" s="230">
        <f>O1421*H1421</f>
        <v>0</v>
      </c>
      <c r="Q1421" s="230">
        <v>0</v>
      </c>
      <c r="R1421" s="230">
        <f>Q1421*H1421</f>
        <v>0</v>
      </c>
      <c r="S1421" s="230">
        <v>0</v>
      </c>
      <c r="T1421" s="231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2" t="s">
        <v>355</v>
      </c>
      <c r="AT1421" s="232" t="s">
        <v>148</v>
      </c>
      <c r="AU1421" s="232" t="s">
        <v>89</v>
      </c>
      <c r="AY1421" s="18" t="s">
        <v>146</v>
      </c>
      <c r="BE1421" s="233">
        <f>IF(N1421="základní",J1421,0)</f>
        <v>0</v>
      </c>
      <c r="BF1421" s="233">
        <f>IF(N1421="snížená",J1421,0)</f>
        <v>0</v>
      </c>
      <c r="BG1421" s="233">
        <f>IF(N1421="zákl. přenesená",J1421,0)</f>
        <v>0</v>
      </c>
      <c r="BH1421" s="233">
        <f>IF(N1421="sníž. přenesená",J1421,0)</f>
        <v>0</v>
      </c>
      <c r="BI1421" s="233">
        <f>IF(N1421="nulová",J1421,0)</f>
        <v>0</v>
      </c>
      <c r="BJ1421" s="18" t="s">
        <v>85</v>
      </c>
      <c r="BK1421" s="233">
        <f>ROUND(I1421*H1421,2)</f>
        <v>0</v>
      </c>
      <c r="BL1421" s="18" t="s">
        <v>355</v>
      </c>
      <c r="BM1421" s="232" t="s">
        <v>776</v>
      </c>
    </row>
    <row r="1422" s="2" customFormat="1" ht="33" customHeight="1">
      <c r="A1422" s="39"/>
      <c r="B1422" s="40"/>
      <c r="C1422" s="220" t="s">
        <v>777</v>
      </c>
      <c r="D1422" s="220" t="s">
        <v>148</v>
      </c>
      <c r="E1422" s="221" t="s">
        <v>778</v>
      </c>
      <c r="F1422" s="222" t="s">
        <v>779</v>
      </c>
      <c r="G1422" s="223" t="s">
        <v>467</v>
      </c>
      <c r="H1422" s="289"/>
      <c r="I1422" s="225"/>
      <c r="J1422" s="226">
        <f>ROUND(I1422*H1422,2)</f>
        <v>0</v>
      </c>
      <c r="K1422" s="227"/>
      <c r="L1422" s="45"/>
      <c r="M1422" s="228" t="s">
        <v>1</v>
      </c>
      <c r="N1422" s="229" t="s">
        <v>45</v>
      </c>
      <c r="O1422" s="92"/>
      <c r="P1422" s="230">
        <f>O1422*H1422</f>
        <v>0</v>
      </c>
      <c r="Q1422" s="230">
        <v>0</v>
      </c>
      <c r="R1422" s="230">
        <f>Q1422*H1422</f>
        <v>0</v>
      </c>
      <c r="S1422" s="230">
        <v>0</v>
      </c>
      <c r="T1422" s="231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32" t="s">
        <v>355</v>
      </c>
      <c r="AT1422" s="232" t="s">
        <v>148</v>
      </c>
      <c r="AU1422" s="232" t="s">
        <v>89</v>
      </c>
      <c r="AY1422" s="18" t="s">
        <v>146</v>
      </c>
      <c r="BE1422" s="233">
        <f>IF(N1422="základní",J1422,0)</f>
        <v>0</v>
      </c>
      <c r="BF1422" s="233">
        <f>IF(N1422="snížená",J1422,0)</f>
        <v>0</v>
      </c>
      <c r="BG1422" s="233">
        <f>IF(N1422="zákl. přenesená",J1422,0)</f>
        <v>0</v>
      </c>
      <c r="BH1422" s="233">
        <f>IF(N1422="sníž. přenesená",J1422,0)</f>
        <v>0</v>
      </c>
      <c r="BI1422" s="233">
        <f>IF(N1422="nulová",J1422,0)</f>
        <v>0</v>
      </c>
      <c r="BJ1422" s="18" t="s">
        <v>85</v>
      </c>
      <c r="BK1422" s="233">
        <f>ROUND(I1422*H1422,2)</f>
        <v>0</v>
      </c>
      <c r="BL1422" s="18" t="s">
        <v>355</v>
      </c>
      <c r="BM1422" s="232" t="s">
        <v>780</v>
      </c>
    </row>
    <row r="1423" s="12" customFormat="1" ht="22.8" customHeight="1">
      <c r="A1423" s="12"/>
      <c r="B1423" s="204"/>
      <c r="C1423" s="205"/>
      <c r="D1423" s="206" t="s">
        <v>79</v>
      </c>
      <c r="E1423" s="218" t="s">
        <v>781</v>
      </c>
      <c r="F1423" s="218" t="s">
        <v>782</v>
      </c>
      <c r="G1423" s="205"/>
      <c r="H1423" s="205"/>
      <c r="I1423" s="208"/>
      <c r="J1423" s="219">
        <f>BK1423</f>
        <v>0</v>
      </c>
      <c r="K1423" s="205"/>
      <c r="L1423" s="210"/>
      <c r="M1423" s="211"/>
      <c r="N1423" s="212"/>
      <c r="O1423" s="212"/>
      <c r="P1423" s="213">
        <f>SUM(P1424:P1640)</f>
        <v>0</v>
      </c>
      <c r="Q1423" s="212"/>
      <c r="R1423" s="213">
        <f>SUM(R1424:R1640)</f>
        <v>4.9809675999999996</v>
      </c>
      <c r="S1423" s="212"/>
      <c r="T1423" s="214">
        <f>SUM(T1424:T1640)</f>
        <v>5.4410064</v>
      </c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R1423" s="215" t="s">
        <v>89</v>
      </c>
      <c r="AT1423" s="216" t="s">
        <v>79</v>
      </c>
      <c r="AU1423" s="216" t="s">
        <v>85</v>
      </c>
      <c r="AY1423" s="215" t="s">
        <v>146</v>
      </c>
      <c r="BK1423" s="217">
        <f>SUM(BK1424:BK1640)</f>
        <v>0</v>
      </c>
    </row>
    <row r="1424" s="2" customFormat="1" ht="16.5" customHeight="1">
      <c r="A1424" s="39"/>
      <c r="B1424" s="40"/>
      <c r="C1424" s="220" t="s">
        <v>783</v>
      </c>
      <c r="D1424" s="220" t="s">
        <v>148</v>
      </c>
      <c r="E1424" s="221" t="s">
        <v>784</v>
      </c>
      <c r="F1424" s="222" t="s">
        <v>785</v>
      </c>
      <c r="G1424" s="223" t="s">
        <v>151</v>
      </c>
      <c r="H1424" s="224">
        <v>207.62700000000001</v>
      </c>
      <c r="I1424" s="225"/>
      <c r="J1424" s="226">
        <f>ROUND(I1424*H1424,2)</f>
        <v>0</v>
      </c>
      <c r="K1424" s="227"/>
      <c r="L1424" s="45"/>
      <c r="M1424" s="228" t="s">
        <v>1</v>
      </c>
      <c r="N1424" s="229" t="s">
        <v>45</v>
      </c>
      <c r="O1424" s="92"/>
      <c r="P1424" s="230">
        <f>O1424*H1424</f>
        <v>0</v>
      </c>
      <c r="Q1424" s="230">
        <v>0</v>
      </c>
      <c r="R1424" s="230">
        <f>Q1424*H1424</f>
        <v>0</v>
      </c>
      <c r="S1424" s="230">
        <v>0</v>
      </c>
      <c r="T1424" s="231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2" t="s">
        <v>355</v>
      </c>
      <c r="AT1424" s="232" t="s">
        <v>148</v>
      </c>
      <c r="AU1424" s="232" t="s">
        <v>89</v>
      </c>
      <c r="AY1424" s="18" t="s">
        <v>146</v>
      </c>
      <c r="BE1424" s="233">
        <f>IF(N1424="základní",J1424,0)</f>
        <v>0</v>
      </c>
      <c r="BF1424" s="233">
        <f>IF(N1424="snížená",J1424,0)</f>
        <v>0</v>
      </c>
      <c r="BG1424" s="233">
        <f>IF(N1424="zákl. přenesená",J1424,0)</f>
        <v>0</v>
      </c>
      <c r="BH1424" s="233">
        <f>IF(N1424="sníž. přenesená",J1424,0)</f>
        <v>0</v>
      </c>
      <c r="BI1424" s="233">
        <f>IF(N1424="nulová",J1424,0)</f>
        <v>0</v>
      </c>
      <c r="BJ1424" s="18" t="s">
        <v>85</v>
      </c>
      <c r="BK1424" s="233">
        <f>ROUND(I1424*H1424,2)</f>
        <v>0</v>
      </c>
      <c r="BL1424" s="18" t="s">
        <v>355</v>
      </c>
      <c r="BM1424" s="232" t="s">
        <v>786</v>
      </c>
    </row>
    <row r="1425" s="13" customFormat="1">
      <c r="A1425" s="13"/>
      <c r="B1425" s="234"/>
      <c r="C1425" s="235"/>
      <c r="D1425" s="236" t="s">
        <v>153</v>
      </c>
      <c r="E1425" s="237" t="s">
        <v>1</v>
      </c>
      <c r="F1425" s="238" t="s">
        <v>154</v>
      </c>
      <c r="G1425" s="235"/>
      <c r="H1425" s="237" t="s">
        <v>1</v>
      </c>
      <c r="I1425" s="239"/>
      <c r="J1425" s="235"/>
      <c r="K1425" s="235"/>
      <c r="L1425" s="240"/>
      <c r="M1425" s="241"/>
      <c r="N1425" s="242"/>
      <c r="O1425" s="242"/>
      <c r="P1425" s="242"/>
      <c r="Q1425" s="242"/>
      <c r="R1425" s="242"/>
      <c r="S1425" s="242"/>
      <c r="T1425" s="24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4" t="s">
        <v>153</v>
      </c>
      <c r="AU1425" s="244" t="s">
        <v>89</v>
      </c>
      <c r="AV1425" s="13" t="s">
        <v>85</v>
      </c>
      <c r="AW1425" s="13" t="s">
        <v>34</v>
      </c>
      <c r="AX1425" s="13" t="s">
        <v>80</v>
      </c>
      <c r="AY1425" s="244" t="s">
        <v>146</v>
      </c>
    </row>
    <row r="1426" s="14" customFormat="1">
      <c r="A1426" s="14"/>
      <c r="B1426" s="245"/>
      <c r="C1426" s="246"/>
      <c r="D1426" s="236" t="s">
        <v>153</v>
      </c>
      <c r="E1426" s="247" t="s">
        <v>1</v>
      </c>
      <c r="F1426" s="248" t="s">
        <v>226</v>
      </c>
      <c r="G1426" s="246"/>
      <c r="H1426" s="249">
        <v>12.911</v>
      </c>
      <c r="I1426" s="250"/>
      <c r="J1426" s="246"/>
      <c r="K1426" s="246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153</v>
      </c>
      <c r="AU1426" s="255" t="s">
        <v>89</v>
      </c>
      <c r="AV1426" s="14" t="s">
        <v>89</v>
      </c>
      <c r="AW1426" s="14" t="s">
        <v>34</v>
      </c>
      <c r="AX1426" s="14" t="s">
        <v>80</v>
      </c>
      <c r="AY1426" s="255" t="s">
        <v>146</v>
      </c>
    </row>
    <row r="1427" s="14" customFormat="1">
      <c r="A1427" s="14"/>
      <c r="B1427" s="245"/>
      <c r="C1427" s="246"/>
      <c r="D1427" s="236" t="s">
        <v>153</v>
      </c>
      <c r="E1427" s="247" t="s">
        <v>1</v>
      </c>
      <c r="F1427" s="248" t="s">
        <v>227</v>
      </c>
      <c r="G1427" s="246"/>
      <c r="H1427" s="249">
        <v>18.690000000000001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153</v>
      </c>
      <c r="AU1427" s="255" t="s">
        <v>89</v>
      </c>
      <c r="AV1427" s="14" t="s">
        <v>89</v>
      </c>
      <c r="AW1427" s="14" t="s">
        <v>34</v>
      </c>
      <c r="AX1427" s="14" t="s">
        <v>80</v>
      </c>
      <c r="AY1427" s="255" t="s">
        <v>146</v>
      </c>
    </row>
    <row r="1428" s="14" customFormat="1">
      <c r="A1428" s="14"/>
      <c r="B1428" s="245"/>
      <c r="C1428" s="246"/>
      <c r="D1428" s="236" t="s">
        <v>153</v>
      </c>
      <c r="E1428" s="247" t="s">
        <v>1</v>
      </c>
      <c r="F1428" s="248" t="s">
        <v>228</v>
      </c>
      <c r="G1428" s="246"/>
      <c r="H1428" s="249">
        <v>28.896000000000001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153</v>
      </c>
      <c r="AU1428" s="255" t="s">
        <v>89</v>
      </c>
      <c r="AV1428" s="14" t="s">
        <v>89</v>
      </c>
      <c r="AW1428" s="14" t="s">
        <v>34</v>
      </c>
      <c r="AX1428" s="14" t="s">
        <v>80</v>
      </c>
      <c r="AY1428" s="255" t="s">
        <v>146</v>
      </c>
    </row>
    <row r="1429" s="14" customFormat="1">
      <c r="A1429" s="14"/>
      <c r="B1429" s="245"/>
      <c r="C1429" s="246"/>
      <c r="D1429" s="236" t="s">
        <v>153</v>
      </c>
      <c r="E1429" s="247" t="s">
        <v>1</v>
      </c>
      <c r="F1429" s="248" t="s">
        <v>229</v>
      </c>
      <c r="G1429" s="246"/>
      <c r="H1429" s="249">
        <v>13.061999999999999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153</v>
      </c>
      <c r="AU1429" s="255" t="s">
        <v>89</v>
      </c>
      <c r="AV1429" s="14" t="s">
        <v>89</v>
      </c>
      <c r="AW1429" s="14" t="s">
        <v>34</v>
      </c>
      <c r="AX1429" s="14" t="s">
        <v>80</v>
      </c>
      <c r="AY1429" s="255" t="s">
        <v>146</v>
      </c>
    </row>
    <row r="1430" s="14" customFormat="1">
      <c r="A1430" s="14"/>
      <c r="B1430" s="245"/>
      <c r="C1430" s="246"/>
      <c r="D1430" s="236" t="s">
        <v>153</v>
      </c>
      <c r="E1430" s="247" t="s">
        <v>1</v>
      </c>
      <c r="F1430" s="248" t="s">
        <v>230</v>
      </c>
      <c r="G1430" s="246"/>
      <c r="H1430" s="249">
        <v>20.721</v>
      </c>
      <c r="I1430" s="250"/>
      <c r="J1430" s="246"/>
      <c r="K1430" s="246"/>
      <c r="L1430" s="251"/>
      <c r="M1430" s="252"/>
      <c r="N1430" s="253"/>
      <c r="O1430" s="253"/>
      <c r="P1430" s="253"/>
      <c r="Q1430" s="253"/>
      <c r="R1430" s="253"/>
      <c r="S1430" s="253"/>
      <c r="T1430" s="25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5" t="s">
        <v>153</v>
      </c>
      <c r="AU1430" s="255" t="s">
        <v>89</v>
      </c>
      <c r="AV1430" s="14" t="s">
        <v>89</v>
      </c>
      <c r="AW1430" s="14" t="s">
        <v>34</v>
      </c>
      <c r="AX1430" s="14" t="s">
        <v>80</v>
      </c>
      <c r="AY1430" s="255" t="s">
        <v>146</v>
      </c>
    </row>
    <row r="1431" s="14" customFormat="1">
      <c r="A1431" s="14"/>
      <c r="B1431" s="245"/>
      <c r="C1431" s="246"/>
      <c r="D1431" s="236" t="s">
        <v>153</v>
      </c>
      <c r="E1431" s="247" t="s">
        <v>1</v>
      </c>
      <c r="F1431" s="248" t="s">
        <v>231</v>
      </c>
      <c r="G1431" s="246"/>
      <c r="H1431" s="249">
        <v>17.385999999999999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153</v>
      </c>
      <c r="AU1431" s="255" t="s">
        <v>89</v>
      </c>
      <c r="AV1431" s="14" t="s">
        <v>89</v>
      </c>
      <c r="AW1431" s="14" t="s">
        <v>34</v>
      </c>
      <c r="AX1431" s="14" t="s">
        <v>80</v>
      </c>
      <c r="AY1431" s="255" t="s">
        <v>146</v>
      </c>
    </row>
    <row r="1432" s="14" customFormat="1">
      <c r="A1432" s="14"/>
      <c r="B1432" s="245"/>
      <c r="C1432" s="246"/>
      <c r="D1432" s="236" t="s">
        <v>153</v>
      </c>
      <c r="E1432" s="247" t="s">
        <v>1</v>
      </c>
      <c r="F1432" s="248" t="s">
        <v>232</v>
      </c>
      <c r="G1432" s="246"/>
      <c r="H1432" s="249">
        <v>16.535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153</v>
      </c>
      <c r="AU1432" s="255" t="s">
        <v>89</v>
      </c>
      <c r="AV1432" s="14" t="s">
        <v>89</v>
      </c>
      <c r="AW1432" s="14" t="s">
        <v>34</v>
      </c>
      <c r="AX1432" s="14" t="s">
        <v>80</v>
      </c>
      <c r="AY1432" s="255" t="s">
        <v>146</v>
      </c>
    </row>
    <row r="1433" s="14" customFormat="1">
      <c r="A1433" s="14"/>
      <c r="B1433" s="245"/>
      <c r="C1433" s="246"/>
      <c r="D1433" s="236" t="s">
        <v>153</v>
      </c>
      <c r="E1433" s="247" t="s">
        <v>1</v>
      </c>
      <c r="F1433" s="248" t="s">
        <v>233</v>
      </c>
      <c r="G1433" s="246"/>
      <c r="H1433" s="249">
        <v>13.821999999999999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153</v>
      </c>
      <c r="AU1433" s="255" t="s">
        <v>89</v>
      </c>
      <c r="AV1433" s="14" t="s">
        <v>89</v>
      </c>
      <c r="AW1433" s="14" t="s">
        <v>34</v>
      </c>
      <c r="AX1433" s="14" t="s">
        <v>80</v>
      </c>
      <c r="AY1433" s="255" t="s">
        <v>146</v>
      </c>
    </row>
    <row r="1434" s="14" customFormat="1">
      <c r="A1434" s="14"/>
      <c r="B1434" s="245"/>
      <c r="C1434" s="246"/>
      <c r="D1434" s="236" t="s">
        <v>153</v>
      </c>
      <c r="E1434" s="247" t="s">
        <v>1</v>
      </c>
      <c r="F1434" s="248" t="s">
        <v>234</v>
      </c>
      <c r="G1434" s="246"/>
      <c r="H1434" s="249">
        <v>15.464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153</v>
      </c>
      <c r="AU1434" s="255" t="s">
        <v>89</v>
      </c>
      <c r="AV1434" s="14" t="s">
        <v>89</v>
      </c>
      <c r="AW1434" s="14" t="s">
        <v>34</v>
      </c>
      <c r="AX1434" s="14" t="s">
        <v>80</v>
      </c>
      <c r="AY1434" s="255" t="s">
        <v>146</v>
      </c>
    </row>
    <row r="1435" s="14" customFormat="1">
      <c r="A1435" s="14"/>
      <c r="B1435" s="245"/>
      <c r="C1435" s="246"/>
      <c r="D1435" s="236" t="s">
        <v>153</v>
      </c>
      <c r="E1435" s="247" t="s">
        <v>1</v>
      </c>
      <c r="F1435" s="248" t="s">
        <v>235</v>
      </c>
      <c r="G1435" s="246"/>
      <c r="H1435" s="249">
        <v>16.128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153</v>
      </c>
      <c r="AU1435" s="255" t="s">
        <v>89</v>
      </c>
      <c r="AV1435" s="14" t="s">
        <v>89</v>
      </c>
      <c r="AW1435" s="14" t="s">
        <v>34</v>
      </c>
      <c r="AX1435" s="14" t="s">
        <v>80</v>
      </c>
      <c r="AY1435" s="255" t="s">
        <v>146</v>
      </c>
    </row>
    <row r="1436" s="16" customFormat="1">
      <c r="A1436" s="16"/>
      <c r="B1436" s="267"/>
      <c r="C1436" s="268"/>
      <c r="D1436" s="236" t="s">
        <v>153</v>
      </c>
      <c r="E1436" s="269" t="s">
        <v>1</v>
      </c>
      <c r="F1436" s="270" t="s">
        <v>163</v>
      </c>
      <c r="G1436" s="268"/>
      <c r="H1436" s="271">
        <v>173.61500000000001</v>
      </c>
      <c r="I1436" s="272"/>
      <c r="J1436" s="268"/>
      <c r="K1436" s="268"/>
      <c r="L1436" s="273"/>
      <c r="M1436" s="274"/>
      <c r="N1436" s="275"/>
      <c r="O1436" s="275"/>
      <c r="P1436" s="275"/>
      <c r="Q1436" s="275"/>
      <c r="R1436" s="275"/>
      <c r="S1436" s="275"/>
      <c r="T1436" s="27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77" t="s">
        <v>153</v>
      </c>
      <c r="AU1436" s="277" t="s">
        <v>89</v>
      </c>
      <c r="AV1436" s="16" t="s">
        <v>92</v>
      </c>
      <c r="AW1436" s="16" t="s">
        <v>34</v>
      </c>
      <c r="AX1436" s="16" t="s">
        <v>80</v>
      </c>
      <c r="AY1436" s="277" t="s">
        <v>146</v>
      </c>
    </row>
    <row r="1437" s="13" customFormat="1">
      <c r="A1437" s="13"/>
      <c r="B1437" s="234"/>
      <c r="C1437" s="235"/>
      <c r="D1437" s="236" t="s">
        <v>153</v>
      </c>
      <c r="E1437" s="237" t="s">
        <v>1</v>
      </c>
      <c r="F1437" s="238" t="s">
        <v>191</v>
      </c>
      <c r="G1437" s="235"/>
      <c r="H1437" s="237" t="s">
        <v>1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153</v>
      </c>
      <c r="AU1437" s="244" t="s">
        <v>89</v>
      </c>
      <c r="AV1437" s="13" t="s">
        <v>85</v>
      </c>
      <c r="AW1437" s="13" t="s">
        <v>34</v>
      </c>
      <c r="AX1437" s="13" t="s">
        <v>80</v>
      </c>
      <c r="AY1437" s="244" t="s">
        <v>146</v>
      </c>
    </row>
    <row r="1438" s="14" customFormat="1">
      <c r="A1438" s="14"/>
      <c r="B1438" s="245"/>
      <c r="C1438" s="246"/>
      <c r="D1438" s="236" t="s">
        <v>153</v>
      </c>
      <c r="E1438" s="247" t="s">
        <v>1</v>
      </c>
      <c r="F1438" s="248" t="s">
        <v>236</v>
      </c>
      <c r="G1438" s="246"/>
      <c r="H1438" s="249">
        <v>12.201000000000001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153</v>
      </c>
      <c r="AU1438" s="255" t="s">
        <v>89</v>
      </c>
      <c r="AV1438" s="14" t="s">
        <v>89</v>
      </c>
      <c r="AW1438" s="14" t="s">
        <v>34</v>
      </c>
      <c r="AX1438" s="14" t="s">
        <v>80</v>
      </c>
      <c r="AY1438" s="255" t="s">
        <v>146</v>
      </c>
    </row>
    <row r="1439" s="16" customFormat="1">
      <c r="A1439" s="16"/>
      <c r="B1439" s="267"/>
      <c r="C1439" s="268"/>
      <c r="D1439" s="236" t="s">
        <v>153</v>
      </c>
      <c r="E1439" s="269" t="s">
        <v>1</v>
      </c>
      <c r="F1439" s="270" t="s">
        <v>163</v>
      </c>
      <c r="G1439" s="268"/>
      <c r="H1439" s="271">
        <v>12.201000000000001</v>
      </c>
      <c r="I1439" s="272"/>
      <c r="J1439" s="268"/>
      <c r="K1439" s="268"/>
      <c r="L1439" s="273"/>
      <c r="M1439" s="274"/>
      <c r="N1439" s="275"/>
      <c r="O1439" s="275"/>
      <c r="P1439" s="275"/>
      <c r="Q1439" s="275"/>
      <c r="R1439" s="275"/>
      <c r="S1439" s="275"/>
      <c r="T1439" s="27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77" t="s">
        <v>153</v>
      </c>
      <c r="AU1439" s="277" t="s">
        <v>89</v>
      </c>
      <c r="AV1439" s="16" t="s">
        <v>92</v>
      </c>
      <c r="AW1439" s="16" t="s">
        <v>34</v>
      </c>
      <c r="AX1439" s="16" t="s">
        <v>80</v>
      </c>
      <c r="AY1439" s="277" t="s">
        <v>146</v>
      </c>
    </row>
    <row r="1440" s="13" customFormat="1">
      <c r="A1440" s="13"/>
      <c r="B1440" s="234"/>
      <c r="C1440" s="235"/>
      <c r="D1440" s="236" t="s">
        <v>153</v>
      </c>
      <c r="E1440" s="237" t="s">
        <v>1</v>
      </c>
      <c r="F1440" s="238" t="s">
        <v>200</v>
      </c>
      <c r="G1440" s="235"/>
      <c r="H1440" s="237" t="s">
        <v>1</v>
      </c>
      <c r="I1440" s="239"/>
      <c r="J1440" s="235"/>
      <c r="K1440" s="235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153</v>
      </c>
      <c r="AU1440" s="244" t="s">
        <v>89</v>
      </c>
      <c r="AV1440" s="13" t="s">
        <v>85</v>
      </c>
      <c r="AW1440" s="13" t="s">
        <v>34</v>
      </c>
      <c r="AX1440" s="13" t="s">
        <v>80</v>
      </c>
      <c r="AY1440" s="244" t="s">
        <v>146</v>
      </c>
    </row>
    <row r="1441" s="14" customFormat="1">
      <c r="A1441" s="14"/>
      <c r="B1441" s="245"/>
      <c r="C1441" s="246"/>
      <c r="D1441" s="236" t="s">
        <v>153</v>
      </c>
      <c r="E1441" s="247" t="s">
        <v>1</v>
      </c>
      <c r="F1441" s="248" t="s">
        <v>237</v>
      </c>
      <c r="G1441" s="246"/>
      <c r="H1441" s="249">
        <v>11.911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153</v>
      </c>
      <c r="AU1441" s="255" t="s">
        <v>89</v>
      </c>
      <c r="AV1441" s="14" t="s">
        <v>89</v>
      </c>
      <c r="AW1441" s="14" t="s">
        <v>34</v>
      </c>
      <c r="AX1441" s="14" t="s">
        <v>80</v>
      </c>
      <c r="AY1441" s="255" t="s">
        <v>146</v>
      </c>
    </row>
    <row r="1442" s="16" customFormat="1">
      <c r="A1442" s="16"/>
      <c r="B1442" s="267"/>
      <c r="C1442" s="268"/>
      <c r="D1442" s="236" t="s">
        <v>153</v>
      </c>
      <c r="E1442" s="269" t="s">
        <v>1</v>
      </c>
      <c r="F1442" s="270" t="s">
        <v>163</v>
      </c>
      <c r="G1442" s="268"/>
      <c r="H1442" s="271">
        <v>11.911</v>
      </c>
      <c r="I1442" s="272"/>
      <c r="J1442" s="268"/>
      <c r="K1442" s="268"/>
      <c r="L1442" s="273"/>
      <c r="M1442" s="274"/>
      <c r="N1442" s="275"/>
      <c r="O1442" s="275"/>
      <c r="P1442" s="275"/>
      <c r="Q1442" s="275"/>
      <c r="R1442" s="275"/>
      <c r="S1442" s="275"/>
      <c r="T1442" s="27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T1442" s="277" t="s">
        <v>153</v>
      </c>
      <c r="AU1442" s="277" t="s">
        <v>89</v>
      </c>
      <c r="AV1442" s="16" t="s">
        <v>92</v>
      </c>
      <c r="AW1442" s="16" t="s">
        <v>34</v>
      </c>
      <c r="AX1442" s="16" t="s">
        <v>80</v>
      </c>
      <c r="AY1442" s="277" t="s">
        <v>146</v>
      </c>
    </row>
    <row r="1443" s="13" customFormat="1">
      <c r="A1443" s="13"/>
      <c r="B1443" s="234"/>
      <c r="C1443" s="235"/>
      <c r="D1443" s="236" t="s">
        <v>153</v>
      </c>
      <c r="E1443" s="237" t="s">
        <v>1</v>
      </c>
      <c r="F1443" s="238" t="s">
        <v>238</v>
      </c>
      <c r="G1443" s="235"/>
      <c r="H1443" s="237" t="s">
        <v>1</v>
      </c>
      <c r="I1443" s="239"/>
      <c r="J1443" s="235"/>
      <c r="K1443" s="235"/>
      <c r="L1443" s="240"/>
      <c r="M1443" s="241"/>
      <c r="N1443" s="242"/>
      <c r="O1443" s="242"/>
      <c r="P1443" s="242"/>
      <c r="Q1443" s="242"/>
      <c r="R1443" s="242"/>
      <c r="S1443" s="242"/>
      <c r="T1443" s="24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4" t="s">
        <v>153</v>
      </c>
      <c r="AU1443" s="244" t="s">
        <v>89</v>
      </c>
      <c r="AV1443" s="13" t="s">
        <v>85</v>
      </c>
      <c r="AW1443" s="13" t="s">
        <v>34</v>
      </c>
      <c r="AX1443" s="13" t="s">
        <v>80</v>
      </c>
      <c r="AY1443" s="244" t="s">
        <v>146</v>
      </c>
    </row>
    <row r="1444" s="13" customFormat="1">
      <c r="A1444" s="13"/>
      <c r="B1444" s="234"/>
      <c r="C1444" s="235"/>
      <c r="D1444" s="236" t="s">
        <v>153</v>
      </c>
      <c r="E1444" s="237" t="s">
        <v>1</v>
      </c>
      <c r="F1444" s="238" t="s">
        <v>191</v>
      </c>
      <c r="G1444" s="235"/>
      <c r="H1444" s="237" t="s">
        <v>1</v>
      </c>
      <c r="I1444" s="239"/>
      <c r="J1444" s="235"/>
      <c r="K1444" s="235"/>
      <c r="L1444" s="240"/>
      <c r="M1444" s="241"/>
      <c r="N1444" s="242"/>
      <c r="O1444" s="242"/>
      <c r="P1444" s="242"/>
      <c r="Q1444" s="242"/>
      <c r="R1444" s="242"/>
      <c r="S1444" s="242"/>
      <c r="T1444" s="24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4" t="s">
        <v>153</v>
      </c>
      <c r="AU1444" s="244" t="s">
        <v>89</v>
      </c>
      <c r="AV1444" s="13" t="s">
        <v>85</v>
      </c>
      <c r="AW1444" s="13" t="s">
        <v>34</v>
      </c>
      <c r="AX1444" s="13" t="s">
        <v>80</v>
      </c>
      <c r="AY1444" s="244" t="s">
        <v>146</v>
      </c>
    </row>
    <row r="1445" s="14" customFormat="1">
      <c r="A1445" s="14"/>
      <c r="B1445" s="245"/>
      <c r="C1445" s="246"/>
      <c r="D1445" s="236" t="s">
        <v>153</v>
      </c>
      <c r="E1445" s="247" t="s">
        <v>1</v>
      </c>
      <c r="F1445" s="248" t="s">
        <v>239</v>
      </c>
      <c r="G1445" s="246"/>
      <c r="H1445" s="249">
        <v>3.1499999999999999</v>
      </c>
      <c r="I1445" s="250"/>
      <c r="J1445" s="246"/>
      <c r="K1445" s="246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153</v>
      </c>
      <c r="AU1445" s="255" t="s">
        <v>89</v>
      </c>
      <c r="AV1445" s="14" t="s">
        <v>89</v>
      </c>
      <c r="AW1445" s="14" t="s">
        <v>34</v>
      </c>
      <c r="AX1445" s="14" t="s">
        <v>80</v>
      </c>
      <c r="AY1445" s="255" t="s">
        <v>146</v>
      </c>
    </row>
    <row r="1446" s="16" customFormat="1">
      <c r="A1446" s="16"/>
      <c r="B1446" s="267"/>
      <c r="C1446" s="268"/>
      <c r="D1446" s="236" t="s">
        <v>153</v>
      </c>
      <c r="E1446" s="269" t="s">
        <v>1</v>
      </c>
      <c r="F1446" s="270" t="s">
        <v>163</v>
      </c>
      <c r="G1446" s="268"/>
      <c r="H1446" s="271">
        <v>3.1499999999999999</v>
      </c>
      <c r="I1446" s="272"/>
      <c r="J1446" s="268"/>
      <c r="K1446" s="268"/>
      <c r="L1446" s="273"/>
      <c r="M1446" s="274"/>
      <c r="N1446" s="275"/>
      <c r="O1446" s="275"/>
      <c r="P1446" s="275"/>
      <c r="Q1446" s="275"/>
      <c r="R1446" s="275"/>
      <c r="S1446" s="275"/>
      <c r="T1446" s="27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T1446" s="277" t="s">
        <v>153</v>
      </c>
      <c r="AU1446" s="277" t="s">
        <v>89</v>
      </c>
      <c r="AV1446" s="16" t="s">
        <v>92</v>
      </c>
      <c r="AW1446" s="16" t="s">
        <v>34</v>
      </c>
      <c r="AX1446" s="16" t="s">
        <v>80</v>
      </c>
      <c r="AY1446" s="277" t="s">
        <v>146</v>
      </c>
    </row>
    <row r="1447" s="13" customFormat="1">
      <c r="A1447" s="13"/>
      <c r="B1447" s="234"/>
      <c r="C1447" s="235"/>
      <c r="D1447" s="236" t="s">
        <v>153</v>
      </c>
      <c r="E1447" s="237" t="s">
        <v>1</v>
      </c>
      <c r="F1447" s="238" t="s">
        <v>194</v>
      </c>
      <c r="G1447" s="235"/>
      <c r="H1447" s="237" t="s">
        <v>1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153</v>
      </c>
      <c r="AU1447" s="244" t="s">
        <v>89</v>
      </c>
      <c r="AV1447" s="13" t="s">
        <v>85</v>
      </c>
      <c r="AW1447" s="13" t="s">
        <v>34</v>
      </c>
      <c r="AX1447" s="13" t="s">
        <v>80</v>
      </c>
      <c r="AY1447" s="244" t="s">
        <v>146</v>
      </c>
    </row>
    <row r="1448" s="14" customFormat="1">
      <c r="A1448" s="14"/>
      <c r="B1448" s="245"/>
      <c r="C1448" s="246"/>
      <c r="D1448" s="236" t="s">
        <v>153</v>
      </c>
      <c r="E1448" s="247" t="s">
        <v>1</v>
      </c>
      <c r="F1448" s="248" t="s">
        <v>240</v>
      </c>
      <c r="G1448" s="246"/>
      <c r="H1448" s="249">
        <v>3.75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153</v>
      </c>
      <c r="AU1448" s="255" t="s">
        <v>89</v>
      </c>
      <c r="AV1448" s="14" t="s">
        <v>89</v>
      </c>
      <c r="AW1448" s="14" t="s">
        <v>34</v>
      </c>
      <c r="AX1448" s="14" t="s">
        <v>80</v>
      </c>
      <c r="AY1448" s="255" t="s">
        <v>146</v>
      </c>
    </row>
    <row r="1449" s="16" customFormat="1">
      <c r="A1449" s="16"/>
      <c r="B1449" s="267"/>
      <c r="C1449" s="268"/>
      <c r="D1449" s="236" t="s">
        <v>153</v>
      </c>
      <c r="E1449" s="269" t="s">
        <v>1</v>
      </c>
      <c r="F1449" s="270" t="s">
        <v>163</v>
      </c>
      <c r="G1449" s="268"/>
      <c r="H1449" s="271">
        <v>3.75</v>
      </c>
      <c r="I1449" s="272"/>
      <c r="J1449" s="268"/>
      <c r="K1449" s="268"/>
      <c r="L1449" s="273"/>
      <c r="M1449" s="274"/>
      <c r="N1449" s="275"/>
      <c r="O1449" s="275"/>
      <c r="P1449" s="275"/>
      <c r="Q1449" s="275"/>
      <c r="R1449" s="275"/>
      <c r="S1449" s="275"/>
      <c r="T1449" s="27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T1449" s="277" t="s">
        <v>153</v>
      </c>
      <c r="AU1449" s="277" t="s">
        <v>89</v>
      </c>
      <c r="AV1449" s="16" t="s">
        <v>92</v>
      </c>
      <c r="AW1449" s="16" t="s">
        <v>34</v>
      </c>
      <c r="AX1449" s="16" t="s">
        <v>80</v>
      </c>
      <c r="AY1449" s="277" t="s">
        <v>146</v>
      </c>
    </row>
    <row r="1450" s="13" customFormat="1">
      <c r="A1450" s="13"/>
      <c r="B1450" s="234"/>
      <c r="C1450" s="235"/>
      <c r="D1450" s="236" t="s">
        <v>153</v>
      </c>
      <c r="E1450" s="237" t="s">
        <v>1</v>
      </c>
      <c r="F1450" s="238" t="s">
        <v>156</v>
      </c>
      <c r="G1450" s="235"/>
      <c r="H1450" s="237" t="s">
        <v>1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153</v>
      </c>
      <c r="AU1450" s="244" t="s">
        <v>89</v>
      </c>
      <c r="AV1450" s="13" t="s">
        <v>85</v>
      </c>
      <c r="AW1450" s="13" t="s">
        <v>34</v>
      </c>
      <c r="AX1450" s="13" t="s">
        <v>80</v>
      </c>
      <c r="AY1450" s="244" t="s">
        <v>146</v>
      </c>
    </row>
    <row r="1451" s="14" customFormat="1">
      <c r="A1451" s="14"/>
      <c r="B1451" s="245"/>
      <c r="C1451" s="246"/>
      <c r="D1451" s="236" t="s">
        <v>153</v>
      </c>
      <c r="E1451" s="247" t="s">
        <v>1</v>
      </c>
      <c r="F1451" s="248" t="s">
        <v>241</v>
      </c>
      <c r="G1451" s="246"/>
      <c r="H1451" s="249">
        <v>3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153</v>
      </c>
      <c r="AU1451" s="255" t="s">
        <v>89</v>
      </c>
      <c r="AV1451" s="14" t="s">
        <v>89</v>
      </c>
      <c r="AW1451" s="14" t="s">
        <v>34</v>
      </c>
      <c r="AX1451" s="14" t="s">
        <v>80</v>
      </c>
      <c r="AY1451" s="255" t="s">
        <v>146</v>
      </c>
    </row>
    <row r="1452" s="16" customFormat="1">
      <c r="A1452" s="16"/>
      <c r="B1452" s="267"/>
      <c r="C1452" s="268"/>
      <c r="D1452" s="236" t="s">
        <v>153</v>
      </c>
      <c r="E1452" s="269" t="s">
        <v>1</v>
      </c>
      <c r="F1452" s="270" t="s">
        <v>163</v>
      </c>
      <c r="G1452" s="268"/>
      <c r="H1452" s="271">
        <v>3</v>
      </c>
      <c r="I1452" s="272"/>
      <c r="J1452" s="268"/>
      <c r="K1452" s="268"/>
      <c r="L1452" s="273"/>
      <c r="M1452" s="274"/>
      <c r="N1452" s="275"/>
      <c r="O1452" s="275"/>
      <c r="P1452" s="275"/>
      <c r="Q1452" s="275"/>
      <c r="R1452" s="275"/>
      <c r="S1452" s="275"/>
      <c r="T1452" s="27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77" t="s">
        <v>153</v>
      </c>
      <c r="AU1452" s="277" t="s">
        <v>89</v>
      </c>
      <c r="AV1452" s="16" t="s">
        <v>92</v>
      </c>
      <c r="AW1452" s="16" t="s">
        <v>34</v>
      </c>
      <c r="AX1452" s="16" t="s">
        <v>80</v>
      </c>
      <c r="AY1452" s="277" t="s">
        <v>146</v>
      </c>
    </row>
    <row r="1453" s="15" customFormat="1">
      <c r="A1453" s="15"/>
      <c r="B1453" s="256"/>
      <c r="C1453" s="257"/>
      <c r="D1453" s="236" t="s">
        <v>153</v>
      </c>
      <c r="E1453" s="258" t="s">
        <v>1</v>
      </c>
      <c r="F1453" s="259" t="s">
        <v>158</v>
      </c>
      <c r="G1453" s="257"/>
      <c r="H1453" s="260">
        <v>207.62700000000001</v>
      </c>
      <c r="I1453" s="261"/>
      <c r="J1453" s="257"/>
      <c r="K1453" s="257"/>
      <c r="L1453" s="262"/>
      <c r="M1453" s="263"/>
      <c r="N1453" s="264"/>
      <c r="O1453" s="264"/>
      <c r="P1453" s="264"/>
      <c r="Q1453" s="264"/>
      <c r="R1453" s="264"/>
      <c r="S1453" s="264"/>
      <c r="T1453" s="26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66" t="s">
        <v>153</v>
      </c>
      <c r="AU1453" s="266" t="s">
        <v>89</v>
      </c>
      <c r="AV1453" s="15" t="s">
        <v>95</v>
      </c>
      <c r="AW1453" s="15" t="s">
        <v>34</v>
      </c>
      <c r="AX1453" s="15" t="s">
        <v>85</v>
      </c>
      <c r="AY1453" s="266" t="s">
        <v>146</v>
      </c>
    </row>
    <row r="1454" s="2" customFormat="1" ht="16.5" customHeight="1">
      <c r="A1454" s="39"/>
      <c r="B1454" s="40"/>
      <c r="C1454" s="220" t="s">
        <v>787</v>
      </c>
      <c r="D1454" s="220" t="s">
        <v>148</v>
      </c>
      <c r="E1454" s="221" t="s">
        <v>788</v>
      </c>
      <c r="F1454" s="222" t="s">
        <v>789</v>
      </c>
      <c r="G1454" s="223" t="s">
        <v>151</v>
      </c>
      <c r="H1454" s="224">
        <v>207.62700000000001</v>
      </c>
      <c r="I1454" s="225"/>
      <c r="J1454" s="226">
        <f>ROUND(I1454*H1454,2)</f>
        <v>0</v>
      </c>
      <c r="K1454" s="227"/>
      <c r="L1454" s="45"/>
      <c r="M1454" s="228" t="s">
        <v>1</v>
      </c>
      <c r="N1454" s="229" t="s">
        <v>45</v>
      </c>
      <c r="O1454" s="92"/>
      <c r="P1454" s="230">
        <f>O1454*H1454</f>
        <v>0</v>
      </c>
      <c r="Q1454" s="230">
        <v>0.00029999999999999997</v>
      </c>
      <c r="R1454" s="230">
        <f>Q1454*H1454</f>
        <v>0.062288099999999999</v>
      </c>
      <c r="S1454" s="230">
        <v>0</v>
      </c>
      <c r="T1454" s="231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2" t="s">
        <v>355</v>
      </c>
      <c r="AT1454" s="232" t="s">
        <v>148</v>
      </c>
      <c r="AU1454" s="232" t="s">
        <v>89</v>
      </c>
      <c r="AY1454" s="18" t="s">
        <v>146</v>
      </c>
      <c r="BE1454" s="233">
        <f>IF(N1454="základní",J1454,0)</f>
        <v>0</v>
      </c>
      <c r="BF1454" s="233">
        <f>IF(N1454="snížená",J1454,0)</f>
        <v>0</v>
      </c>
      <c r="BG1454" s="233">
        <f>IF(N1454="zákl. přenesená",J1454,0)</f>
        <v>0</v>
      </c>
      <c r="BH1454" s="233">
        <f>IF(N1454="sníž. přenesená",J1454,0)</f>
        <v>0</v>
      </c>
      <c r="BI1454" s="233">
        <f>IF(N1454="nulová",J1454,0)</f>
        <v>0</v>
      </c>
      <c r="BJ1454" s="18" t="s">
        <v>85</v>
      </c>
      <c r="BK1454" s="233">
        <f>ROUND(I1454*H1454,2)</f>
        <v>0</v>
      </c>
      <c r="BL1454" s="18" t="s">
        <v>355</v>
      </c>
      <c r="BM1454" s="232" t="s">
        <v>790</v>
      </c>
    </row>
    <row r="1455" s="13" customFormat="1">
      <c r="A1455" s="13"/>
      <c r="B1455" s="234"/>
      <c r="C1455" s="235"/>
      <c r="D1455" s="236" t="s">
        <v>153</v>
      </c>
      <c r="E1455" s="237" t="s">
        <v>1</v>
      </c>
      <c r="F1455" s="238" t="s">
        <v>154</v>
      </c>
      <c r="G1455" s="235"/>
      <c r="H1455" s="237" t="s">
        <v>1</v>
      </c>
      <c r="I1455" s="239"/>
      <c r="J1455" s="235"/>
      <c r="K1455" s="235"/>
      <c r="L1455" s="240"/>
      <c r="M1455" s="241"/>
      <c r="N1455" s="242"/>
      <c r="O1455" s="242"/>
      <c r="P1455" s="242"/>
      <c r="Q1455" s="242"/>
      <c r="R1455" s="242"/>
      <c r="S1455" s="242"/>
      <c r="T1455" s="24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4" t="s">
        <v>153</v>
      </c>
      <c r="AU1455" s="244" t="s">
        <v>89</v>
      </c>
      <c r="AV1455" s="13" t="s">
        <v>85</v>
      </c>
      <c r="AW1455" s="13" t="s">
        <v>34</v>
      </c>
      <c r="AX1455" s="13" t="s">
        <v>80</v>
      </c>
      <c r="AY1455" s="244" t="s">
        <v>146</v>
      </c>
    </row>
    <row r="1456" s="14" customFormat="1">
      <c r="A1456" s="14"/>
      <c r="B1456" s="245"/>
      <c r="C1456" s="246"/>
      <c r="D1456" s="236" t="s">
        <v>153</v>
      </c>
      <c r="E1456" s="247" t="s">
        <v>1</v>
      </c>
      <c r="F1456" s="248" t="s">
        <v>226</v>
      </c>
      <c r="G1456" s="246"/>
      <c r="H1456" s="249">
        <v>12.911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153</v>
      </c>
      <c r="AU1456" s="255" t="s">
        <v>89</v>
      </c>
      <c r="AV1456" s="14" t="s">
        <v>89</v>
      </c>
      <c r="AW1456" s="14" t="s">
        <v>34</v>
      </c>
      <c r="AX1456" s="14" t="s">
        <v>80</v>
      </c>
      <c r="AY1456" s="255" t="s">
        <v>146</v>
      </c>
    </row>
    <row r="1457" s="14" customFormat="1">
      <c r="A1457" s="14"/>
      <c r="B1457" s="245"/>
      <c r="C1457" s="246"/>
      <c r="D1457" s="236" t="s">
        <v>153</v>
      </c>
      <c r="E1457" s="247" t="s">
        <v>1</v>
      </c>
      <c r="F1457" s="248" t="s">
        <v>227</v>
      </c>
      <c r="G1457" s="246"/>
      <c r="H1457" s="249">
        <v>18.690000000000001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153</v>
      </c>
      <c r="AU1457" s="255" t="s">
        <v>89</v>
      </c>
      <c r="AV1457" s="14" t="s">
        <v>89</v>
      </c>
      <c r="AW1457" s="14" t="s">
        <v>34</v>
      </c>
      <c r="AX1457" s="14" t="s">
        <v>80</v>
      </c>
      <c r="AY1457" s="255" t="s">
        <v>146</v>
      </c>
    </row>
    <row r="1458" s="14" customFormat="1">
      <c r="A1458" s="14"/>
      <c r="B1458" s="245"/>
      <c r="C1458" s="246"/>
      <c r="D1458" s="236" t="s">
        <v>153</v>
      </c>
      <c r="E1458" s="247" t="s">
        <v>1</v>
      </c>
      <c r="F1458" s="248" t="s">
        <v>228</v>
      </c>
      <c r="G1458" s="246"/>
      <c r="H1458" s="249">
        <v>28.896000000000001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153</v>
      </c>
      <c r="AU1458" s="255" t="s">
        <v>89</v>
      </c>
      <c r="AV1458" s="14" t="s">
        <v>89</v>
      </c>
      <c r="AW1458" s="14" t="s">
        <v>34</v>
      </c>
      <c r="AX1458" s="14" t="s">
        <v>80</v>
      </c>
      <c r="AY1458" s="255" t="s">
        <v>146</v>
      </c>
    </row>
    <row r="1459" s="14" customFormat="1">
      <c r="A1459" s="14"/>
      <c r="B1459" s="245"/>
      <c r="C1459" s="246"/>
      <c r="D1459" s="236" t="s">
        <v>153</v>
      </c>
      <c r="E1459" s="247" t="s">
        <v>1</v>
      </c>
      <c r="F1459" s="248" t="s">
        <v>229</v>
      </c>
      <c r="G1459" s="246"/>
      <c r="H1459" s="249">
        <v>13.061999999999999</v>
      </c>
      <c r="I1459" s="250"/>
      <c r="J1459" s="246"/>
      <c r="K1459" s="246"/>
      <c r="L1459" s="251"/>
      <c r="M1459" s="252"/>
      <c r="N1459" s="253"/>
      <c r="O1459" s="253"/>
      <c r="P1459" s="253"/>
      <c r="Q1459" s="253"/>
      <c r="R1459" s="253"/>
      <c r="S1459" s="253"/>
      <c r="T1459" s="25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5" t="s">
        <v>153</v>
      </c>
      <c r="AU1459" s="255" t="s">
        <v>89</v>
      </c>
      <c r="AV1459" s="14" t="s">
        <v>89</v>
      </c>
      <c r="AW1459" s="14" t="s">
        <v>34</v>
      </c>
      <c r="AX1459" s="14" t="s">
        <v>80</v>
      </c>
      <c r="AY1459" s="255" t="s">
        <v>146</v>
      </c>
    </row>
    <row r="1460" s="14" customFormat="1">
      <c r="A1460" s="14"/>
      <c r="B1460" s="245"/>
      <c r="C1460" s="246"/>
      <c r="D1460" s="236" t="s">
        <v>153</v>
      </c>
      <c r="E1460" s="247" t="s">
        <v>1</v>
      </c>
      <c r="F1460" s="248" t="s">
        <v>230</v>
      </c>
      <c r="G1460" s="246"/>
      <c r="H1460" s="249">
        <v>20.721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153</v>
      </c>
      <c r="AU1460" s="255" t="s">
        <v>89</v>
      </c>
      <c r="AV1460" s="14" t="s">
        <v>89</v>
      </c>
      <c r="AW1460" s="14" t="s">
        <v>34</v>
      </c>
      <c r="AX1460" s="14" t="s">
        <v>80</v>
      </c>
      <c r="AY1460" s="255" t="s">
        <v>146</v>
      </c>
    </row>
    <row r="1461" s="14" customFormat="1">
      <c r="A1461" s="14"/>
      <c r="B1461" s="245"/>
      <c r="C1461" s="246"/>
      <c r="D1461" s="236" t="s">
        <v>153</v>
      </c>
      <c r="E1461" s="247" t="s">
        <v>1</v>
      </c>
      <c r="F1461" s="248" t="s">
        <v>231</v>
      </c>
      <c r="G1461" s="246"/>
      <c r="H1461" s="249">
        <v>17.385999999999999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153</v>
      </c>
      <c r="AU1461" s="255" t="s">
        <v>89</v>
      </c>
      <c r="AV1461" s="14" t="s">
        <v>89</v>
      </c>
      <c r="AW1461" s="14" t="s">
        <v>34</v>
      </c>
      <c r="AX1461" s="14" t="s">
        <v>80</v>
      </c>
      <c r="AY1461" s="255" t="s">
        <v>146</v>
      </c>
    </row>
    <row r="1462" s="14" customFormat="1">
      <c r="A1462" s="14"/>
      <c r="B1462" s="245"/>
      <c r="C1462" s="246"/>
      <c r="D1462" s="236" t="s">
        <v>153</v>
      </c>
      <c r="E1462" s="247" t="s">
        <v>1</v>
      </c>
      <c r="F1462" s="248" t="s">
        <v>232</v>
      </c>
      <c r="G1462" s="246"/>
      <c r="H1462" s="249">
        <v>16.535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153</v>
      </c>
      <c r="AU1462" s="255" t="s">
        <v>89</v>
      </c>
      <c r="AV1462" s="14" t="s">
        <v>89</v>
      </c>
      <c r="AW1462" s="14" t="s">
        <v>34</v>
      </c>
      <c r="AX1462" s="14" t="s">
        <v>80</v>
      </c>
      <c r="AY1462" s="255" t="s">
        <v>146</v>
      </c>
    </row>
    <row r="1463" s="14" customFormat="1">
      <c r="A1463" s="14"/>
      <c r="B1463" s="245"/>
      <c r="C1463" s="246"/>
      <c r="D1463" s="236" t="s">
        <v>153</v>
      </c>
      <c r="E1463" s="247" t="s">
        <v>1</v>
      </c>
      <c r="F1463" s="248" t="s">
        <v>233</v>
      </c>
      <c r="G1463" s="246"/>
      <c r="H1463" s="249">
        <v>13.821999999999999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153</v>
      </c>
      <c r="AU1463" s="255" t="s">
        <v>89</v>
      </c>
      <c r="AV1463" s="14" t="s">
        <v>89</v>
      </c>
      <c r="AW1463" s="14" t="s">
        <v>34</v>
      </c>
      <c r="AX1463" s="14" t="s">
        <v>80</v>
      </c>
      <c r="AY1463" s="255" t="s">
        <v>146</v>
      </c>
    </row>
    <row r="1464" s="14" customFormat="1">
      <c r="A1464" s="14"/>
      <c r="B1464" s="245"/>
      <c r="C1464" s="246"/>
      <c r="D1464" s="236" t="s">
        <v>153</v>
      </c>
      <c r="E1464" s="247" t="s">
        <v>1</v>
      </c>
      <c r="F1464" s="248" t="s">
        <v>234</v>
      </c>
      <c r="G1464" s="246"/>
      <c r="H1464" s="249">
        <v>15.464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153</v>
      </c>
      <c r="AU1464" s="255" t="s">
        <v>89</v>
      </c>
      <c r="AV1464" s="14" t="s">
        <v>89</v>
      </c>
      <c r="AW1464" s="14" t="s">
        <v>34</v>
      </c>
      <c r="AX1464" s="14" t="s">
        <v>80</v>
      </c>
      <c r="AY1464" s="255" t="s">
        <v>146</v>
      </c>
    </row>
    <row r="1465" s="14" customFormat="1">
      <c r="A1465" s="14"/>
      <c r="B1465" s="245"/>
      <c r="C1465" s="246"/>
      <c r="D1465" s="236" t="s">
        <v>153</v>
      </c>
      <c r="E1465" s="247" t="s">
        <v>1</v>
      </c>
      <c r="F1465" s="248" t="s">
        <v>235</v>
      </c>
      <c r="G1465" s="246"/>
      <c r="H1465" s="249">
        <v>16.128</v>
      </c>
      <c r="I1465" s="250"/>
      <c r="J1465" s="246"/>
      <c r="K1465" s="246"/>
      <c r="L1465" s="251"/>
      <c r="M1465" s="252"/>
      <c r="N1465" s="253"/>
      <c r="O1465" s="253"/>
      <c r="P1465" s="253"/>
      <c r="Q1465" s="253"/>
      <c r="R1465" s="253"/>
      <c r="S1465" s="253"/>
      <c r="T1465" s="25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5" t="s">
        <v>153</v>
      </c>
      <c r="AU1465" s="255" t="s">
        <v>89</v>
      </c>
      <c r="AV1465" s="14" t="s">
        <v>89</v>
      </c>
      <c r="AW1465" s="14" t="s">
        <v>34</v>
      </c>
      <c r="AX1465" s="14" t="s">
        <v>80</v>
      </c>
      <c r="AY1465" s="255" t="s">
        <v>146</v>
      </c>
    </row>
    <row r="1466" s="16" customFormat="1">
      <c r="A1466" s="16"/>
      <c r="B1466" s="267"/>
      <c r="C1466" s="268"/>
      <c r="D1466" s="236" t="s">
        <v>153</v>
      </c>
      <c r="E1466" s="269" t="s">
        <v>1</v>
      </c>
      <c r="F1466" s="270" t="s">
        <v>163</v>
      </c>
      <c r="G1466" s="268"/>
      <c r="H1466" s="271">
        <v>173.61500000000001</v>
      </c>
      <c r="I1466" s="272"/>
      <c r="J1466" s="268"/>
      <c r="K1466" s="268"/>
      <c r="L1466" s="273"/>
      <c r="M1466" s="274"/>
      <c r="N1466" s="275"/>
      <c r="O1466" s="275"/>
      <c r="P1466" s="275"/>
      <c r="Q1466" s="275"/>
      <c r="R1466" s="275"/>
      <c r="S1466" s="275"/>
      <c r="T1466" s="27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T1466" s="277" t="s">
        <v>153</v>
      </c>
      <c r="AU1466" s="277" t="s">
        <v>89</v>
      </c>
      <c r="AV1466" s="16" t="s">
        <v>92</v>
      </c>
      <c r="AW1466" s="16" t="s">
        <v>34</v>
      </c>
      <c r="AX1466" s="16" t="s">
        <v>80</v>
      </c>
      <c r="AY1466" s="277" t="s">
        <v>146</v>
      </c>
    </row>
    <row r="1467" s="13" customFormat="1">
      <c r="A1467" s="13"/>
      <c r="B1467" s="234"/>
      <c r="C1467" s="235"/>
      <c r="D1467" s="236" t="s">
        <v>153</v>
      </c>
      <c r="E1467" s="237" t="s">
        <v>1</v>
      </c>
      <c r="F1467" s="238" t="s">
        <v>191</v>
      </c>
      <c r="G1467" s="235"/>
      <c r="H1467" s="237" t="s">
        <v>1</v>
      </c>
      <c r="I1467" s="239"/>
      <c r="J1467" s="235"/>
      <c r="K1467" s="235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153</v>
      </c>
      <c r="AU1467" s="244" t="s">
        <v>89</v>
      </c>
      <c r="AV1467" s="13" t="s">
        <v>85</v>
      </c>
      <c r="AW1467" s="13" t="s">
        <v>34</v>
      </c>
      <c r="AX1467" s="13" t="s">
        <v>80</v>
      </c>
      <c r="AY1467" s="244" t="s">
        <v>146</v>
      </c>
    </row>
    <row r="1468" s="14" customFormat="1">
      <c r="A1468" s="14"/>
      <c r="B1468" s="245"/>
      <c r="C1468" s="246"/>
      <c r="D1468" s="236" t="s">
        <v>153</v>
      </c>
      <c r="E1468" s="247" t="s">
        <v>1</v>
      </c>
      <c r="F1468" s="248" t="s">
        <v>236</v>
      </c>
      <c r="G1468" s="246"/>
      <c r="H1468" s="249">
        <v>12.201000000000001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153</v>
      </c>
      <c r="AU1468" s="255" t="s">
        <v>89</v>
      </c>
      <c r="AV1468" s="14" t="s">
        <v>89</v>
      </c>
      <c r="AW1468" s="14" t="s">
        <v>34</v>
      </c>
      <c r="AX1468" s="14" t="s">
        <v>80</v>
      </c>
      <c r="AY1468" s="255" t="s">
        <v>146</v>
      </c>
    </row>
    <row r="1469" s="16" customFormat="1">
      <c r="A1469" s="16"/>
      <c r="B1469" s="267"/>
      <c r="C1469" s="268"/>
      <c r="D1469" s="236" t="s">
        <v>153</v>
      </c>
      <c r="E1469" s="269" t="s">
        <v>1</v>
      </c>
      <c r="F1469" s="270" t="s">
        <v>163</v>
      </c>
      <c r="G1469" s="268"/>
      <c r="H1469" s="271">
        <v>12.201000000000001</v>
      </c>
      <c r="I1469" s="272"/>
      <c r="J1469" s="268"/>
      <c r="K1469" s="268"/>
      <c r="L1469" s="273"/>
      <c r="M1469" s="274"/>
      <c r="N1469" s="275"/>
      <c r="O1469" s="275"/>
      <c r="P1469" s="275"/>
      <c r="Q1469" s="275"/>
      <c r="R1469" s="275"/>
      <c r="S1469" s="275"/>
      <c r="T1469" s="27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T1469" s="277" t="s">
        <v>153</v>
      </c>
      <c r="AU1469" s="277" t="s">
        <v>89</v>
      </c>
      <c r="AV1469" s="16" t="s">
        <v>92</v>
      </c>
      <c r="AW1469" s="16" t="s">
        <v>34</v>
      </c>
      <c r="AX1469" s="16" t="s">
        <v>80</v>
      </c>
      <c r="AY1469" s="277" t="s">
        <v>146</v>
      </c>
    </row>
    <row r="1470" s="13" customFormat="1">
      <c r="A1470" s="13"/>
      <c r="B1470" s="234"/>
      <c r="C1470" s="235"/>
      <c r="D1470" s="236" t="s">
        <v>153</v>
      </c>
      <c r="E1470" s="237" t="s">
        <v>1</v>
      </c>
      <c r="F1470" s="238" t="s">
        <v>200</v>
      </c>
      <c r="G1470" s="235"/>
      <c r="H1470" s="237" t="s">
        <v>1</v>
      </c>
      <c r="I1470" s="239"/>
      <c r="J1470" s="235"/>
      <c r="K1470" s="235"/>
      <c r="L1470" s="240"/>
      <c r="M1470" s="241"/>
      <c r="N1470" s="242"/>
      <c r="O1470" s="242"/>
      <c r="P1470" s="242"/>
      <c r="Q1470" s="242"/>
      <c r="R1470" s="242"/>
      <c r="S1470" s="242"/>
      <c r="T1470" s="24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4" t="s">
        <v>153</v>
      </c>
      <c r="AU1470" s="244" t="s">
        <v>89</v>
      </c>
      <c r="AV1470" s="13" t="s">
        <v>85</v>
      </c>
      <c r="AW1470" s="13" t="s">
        <v>34</v>
      </c>
      <c r="AX1470" s="13" t="s">
        <v>80</v>
      </c>
      <c r="AY1470" s="244" t="s">
        <v>146</v>
      </c>
    </row>
    <row r="1471" s="14" customFormat="1">
      <c r="A1471" s="14"/>
      <c r="B1471" s="245"/>
      <c r="C1471" s="246"/>
      <c r="D1471" s="236" t="s">
        <v>153</v>
      </c>
      <c r="E1471" s="247" t="s">
        <v>1</v>
      </c>
      <c r="F1471" s="248" t="s">
        <v>237</v>
      </c>
      <c r="G1471" s="246"/>
      <c r="H1471" s="249">
        <v>11.911</v>
      </c>
      <c r="I1471" s="250"/>
      <c r="J1471" s="246"/>
      <c r="K1471" s="246"/>
      <c r="L1471" s="251"/>
      <c r="M1471" s="252"/>
      <c r="N1471" s="253"/>
      <c r="O1471" s="253"/>
      <c r="P1471" s="253"/>
      <c r="Q1471" s="253"/>
      <c r="R1471" s="253"/>
      <c r="S1471" s="253"/>
      <c r="T1471" s="25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5" t="s">
        <v>153</v>
      </c>
      <c r="AU1471" s="255" t="s">
        <v>89</v>
      </c>
      <c r="AV1471" s="14" t="s">
        <v>89</v>
      </c>
      <c r="AW1471" s="14" t="s">
        <v>34</v>
      </c>
      <c r="AX1471" s="14" t="s">
        <v>80</v>
      </c>
      <c r="AY1471" s="255" t="s">
        <v>146</v>
      </c>
    </row>
    <row r="1472" s="16" customFormat="1">
      <c r="A1472" s="16"/>
      <c r="B1472" s="267"/>
      <c r="C1472" s="268"/>
      <c r="D1472" s="236" t="s">
        <v>153</v>
      </c>
      <c r="E1472" s="269" t="s">
        <v>1</v>
      </c>
      <c r="F1472" s="270" t="s">
        <v>163</v>
      </c>
      <c r="G1472" s="268"/>
      <c r="H1472" s="271">
        <v>11.911</v>
      </c>
      <c r="I1472" s="272"/>
      <c r="J1472" s="268"/>
      <c r="K1472" s="268"/>
      <c r="L1472" s="273"/>
      <c r="M1472" s="274"/>
      <c r="N1472" s="275"/>
      <c r="O1472" s="275"/>
      <c r="P1472" s="275"/>
      <c r="Q1472" s="275"/>
      <c r="R1472" s="275"/>
      <c r="S1472" s="275"/>
      <c r="T1472" s="27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T1472" s="277" t="s">
        <v>153</v>
      </c>
      <c r="AU1472" s="277" t="s">
        <v>89</v>
      </c>
      <c r="AV1472" s="16" t="s">
        <v>92</v>
      </c>
      <c r="AW1472" s="16" t="s">
        <v>34</v>
      </c>
      <c r="AX1472" s="16" t="s">
        <v>80</v>
      </c>
      <c r="AY1472" s="277" t="s">
        <v>146</v>
      </c>
    </row>
    <row r="1473" s="13" customFormat="1">
      <c r="A1473" s="13"/>
      <c r="B1473" s="234"/>
      <c r="C1473" s="235"/>
      <c r="D1473" s="236" t="s">
        <v>153</v>
      </c>
      <c r="E1473" s="237" t="s">
        <v>1</v>
      </c>
      <c r="F1473" s="238" t="s">
        <v>238</v>
      </c>
      <c r="G1473" s="235"/>
      <c r="H1473" s="237" t="s">
        <v>1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153</v>
      </c>
      <c r="AU1473" s="244" t="s">
        <v>89</v>
      </c>
      <c r="AV1473" s="13" t="s">
        <v>85</v>
      </c>
      <c r="AW1473" s="13" t="s">
        <v>34</v>
      </c>
      <c r="AX1473" s="13" t="s">
        <v>80</v>
      </c>
      <c r="AY1473" s="244" t="s">
        <v>146</v>
      </c>
    </row>
    <row r="1474" s="13" customFormat="1">
      <c r="A1474" s="13"/>
      <c r="B1474" s="234"/>
      <c r="C1474" s="235"/>
      <c r="D1474" s="236" t="s">
        <v>153</v>
      </c>
      <c r="E1474" s="237" t="s">
        <v>1</v>
      </c>
      <c r="F1474" s="238" t="s">
        <v>191</v>
      </c>
      <c r="G1474" s="235"/>
      <c r="H1474" s="237" t="s">
        <v>1</v>
      </c>
      <c r="I1474" s="239"/>
      <c r="J1474" s="235"/>
      <c r="K1474" s="235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153</v>
      </c>
      <c r="AU1474" s="244" t="s">
        <v>89</v>
      </c>
      <c r="AV1474" s="13" t="s">
        <v>85</v>
      </c>
      <c r="AW1474" s="13" t="s">
        <v>34</v>
      </c>
      <c r="AX1474" s="13" t="s">
        <v>80</v>
      </c>
      <c r="AY1474" s="244" t="s">
        <v>146</v>
      </c>
    </row>
    <row r="1475" s="14" customFormat="1">
      <c r="A1475" s="14"/>
      <c r="B1475" s="245"/>
      <c r="C1475" s="246"/>
      <c r="D1475" s="236" t="s">
        <v>153</v>
      </c>
      <c r="E1475" s="247" t="s">
        <v>1</v>
      </c>
      <c r="F1475" s="248" t="s">
        <v>239</v>
      </c>
      <c r="G1475" s="246"/>
      <c r="H1475" s="249">
        <v>3.1499999999999999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153</v>
      </c>
      <c r="AU1475" s="255" t="s">
        <v>89</v>
      </c>
      <c r="AV1475" s="14" t="s">
        <v>89</v>
      </c>
      <c r="AW1475" s="14" t="s">
        <v>34</v>
      </c>
      <c r="AX1475" s="14" t="s">
        <v>80</v>
      </c>
      <c r="AY1475" s="255" t="s">
        <v>146</v>
      </c>
    </row>
    <row r="1476" s="16" customFormat="1">
      <c r="A1476" s="16"/>
      <c r="B1476" s="267"/>
      <c r="C1476" s="268"/>
      <c r="D1476" s="236" t="s">
        <v>153</v>
      </c>
      <c r="E1476" s="269" t="s">
        <v>1</v>
      </c>
      <c r="F1476" s="270" t="s">
        <v>163</v>
      </c>
      <c r="G1476" s="268"/>
      <c r="H1476" s="271">
        <v>3.1499999999999999</v>
      </c>
      <c r="I1476" s="272"/>
      <c r="J1476" s="268"/>
      <c r="K1476" s="268"/>
      <c r="L1476" s="273"/>
      <c r="M1476" s="274"/>
      <c r="N1476" s="275"/>
      <c r="O1476" s="275"/>
      <c r="P1476" s="275"/>
      <c r="Q1476" s="275"/>
      <c r="R1476" s="275"/>
      <c r="S1476" s="275"/>
      <c r="T1476" s="27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T1476" s="277" t="s">
        <v>153</v>
      </c>
      <c r="AU1476" s="277" t="s">
        <v>89</v>
      </c>
      <c r="AV1476" s="16" t="s">
        <v>92</v>
      </c>
      <c r="AW1476" s="16" t="s">
        <v>34</v>
      </c>
      <c r="AX1476" s="16" t="s">
        <v>80</v>
      </c>
      <c r="AY1476" s="277" t="s">
        <v>146</v>
      </c>
    </row>
    <row r="1477" s="13" customFormat="1">
      <c r="A1477" s="13"/>
      <c r="B1477" s="234"/>
      <c r="C1477" s="235"/>
      <c r="D1477" s="236" t="s">
        <v>153</v>
      </c>
      <c r="E1477" s="237" t="s">
        <v>1</v>
      </c>
      <c r="F1477" s="238" t="s">
        <v>194</v>
      </c>
      <c r="G1477" s="235"/>
      <c r="H1477" s="237" t="s">
        <v>1</v>
      </c>
      <c r="I1477" s="239"/>
      <c r="J1477" s="235"/>
      <c r="K1477" s="235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153</v>
      </c>
      <c r="AU1477" s="244" t="s">
        <v>89</v>
      </c>
      <c r="AV1477" s="13" t="s">
        <v>85</v>
      </c>
      <c r="AW1477" s="13" t="s">
        <v>34</v>
      </c>
      <c r="AX1477" s="13" t="s">
        <v>80</v>
      </c>
      <c r="AY1477" s="244" t="s">
        <v>146</v>
      </c>
    </row>
    <row r="1478" s="14" customFormat="1">
      <c r="A1478" s="14"/>
      <c r="B1478" s="245"/>
      <c r="C1478" s="246"/>
      <c r="D1478" s="236" t="s">
        <v>153</v>
      </c>
      <c r="E1478" s="247" t="s">
        <v>1</v>
      </c>
      <c r="F1478" s="248" t="s">
        <v>240</v>
      </c>
      <c r="G1478" s="246"/>
      <c r="H1478" s="249">
        <v>3.75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153</v>
      </c>
      <c r="AU1478" s="255" t="s">
        <v>89</v>
      </c>
      <c r="AV1478" s="14" t="s">
        <v>89</v>
      </c>
      <c r="AW1478" s="14" t="s">
        <v>34</v>
      </c>
      <c r="AX1478" s="14" t="s">
        <v>80</v>
      </c>
      <c r="AY1478" s="255" t="s">
        <v>146</v>
      </c>
    </row>
    <row r="1479" s="16" customFormat="1">
      <c r="A1479" s="16"/>
      <c r="B1479" s="267"/>
      <c r="C1479" s="268"/>
      <c r="D1479" s="236" t="s">
        <v>153</v>
      </c>
      <c r="E1479" s="269" t="s">
        <v>1</v>
      </c>
      <c r="F1479" s="270" t="s">
        <v>163</v>
      </c>
      <c r="G1479" s="268"/>
      <c r="H1479" s="271">
        <v>3.75</v>
      </c>
      <c r="I1479" s="272"/>
      <c r="J1479" s="268"/>
      <c r="K1479" s="268"/>
      <c r="L1479" s="273"/>
      <c r="M1479" s="274"/>
      <c r="N1479" s="275"/>
      <c r="O1479" s="275"/>
      <c r="P1479" s="275"/>
      <c r="Q1479" s="275"/>
      <c r="R1479" s="275"/>
      <c r="S1479" s="275"/>
      <c r="T1479" s="27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T1479" s="277" t="s">
        <v>153</v>
      </c>
      <c r="AU1479" s="277" t="s">
        <v>89</v>
      </c>
      <c r="AV1479" s="16" t="s">
        <v>92</v>
      </c>
      <c r="AW1479" s="16" t="s">
        <v>34</v>
      </c>
      <c r="AX1479" s="16" t="s">
        <v>80</v>
      </c>
      <c r="AY1479" s="277" t="s">
        <v>146</v>
      </c>
    </row>
    <row r="1480" s="13" customFormat="1">
      <c r="A1480" s="13"/>
      <c r="B1480" s="234"/>
      <c r="C1480" s="235"/>
      <c r="D1480" s="236" t="s">
        <v>153</v>
      </c>
      <c r="E1480" s="237" t="s">
        <v>1</v>
      </c>
      <c r="F1480" s="238" t="s">
        <v>156</v>
      </c>
      <c r="G1480" s="235"/>
      <c r="H1480" s="237" t="s">
        <v>1</v>
      </c>
      <c r="I1480" s="239"/>
      <c r="J1480" s="235"/>
      <c r="K1480" s="235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153</v>
      </c>
      <c r="AU1480" s="244" t="s">
        <v>89</v>
      </c>
      <c r="AV1480" s="13" t="s">
        <v>85</v>
      </c>
      <c r="AW1480" s="13" t="s">
        <v>34</v>
      </c>
      <c r="AX1480" s="13" t="s">
        <v>80</v>
      </c>
      <c r="AY1480" s="244" t="s">
        <v>146</v>
      </c>
    </row>
    <row r="1481" s="14" customFormat="1">
      <c r="A1481" s="14"/>
      <c r="B1481" s="245"/>
      <c r="C1481" s="246"/>
      <c r="D1481" s="236" t="s">
        <v>153</v>
      </c>
      <c r="E1481" s="247" t="s">
        <v>1</v>
      </c>
      <c r="F1481" s="248" t="s">
        <v>241</v>
      </c>
      <c r="G1481" s="246"/>
      <c r="H1481" s="249">
        <v>3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153</v>
      </c>
      <c r="AU1481" s="255" t="s">
        <v>89</v>
      </c>
      <c r="AV1481" s="14" t="s">
        <v>89</v>
      </c>
      <c r="AW1481" s="14" t="s">
        <v>34</v>
      </c>
      <c r="AX1481" s="14" t="s">
        <v>80</v>
      </c>
      <c r="AY1481" s="255" t="s">
        <v>146</v>
      </c>
    </row>
    <row r="1482" s="16" customFormat="1">
      <c r="A1482" s="16"/>
      <c r="B1482" s="267"/>
      <c r="C1482" s="268"/>
      <c r="D1482" s="236" t="s">
        <v>153</v>
      </c>
      <c r="E1482" s="269" t="s">
        <v>1</v>
      </c>
      <c r="F1482" s="270" t="s">
        <v>163</v>
      </c>
      <c r="G1482" s="268"/>
      <c r="H1482" s="271">
        <v>3</v>
      </c>
      <c r="I1482" s="272"/>
      <c r="J1482" s="268"/>
      <c r="K1482" s="268"/>
      <c r="L1482" s="273"/>
      <c r="M1482" s="274"/>
      <c r="N1482" s="275"/>
      <c r="O1482" s="275"/>
      <c r="P1482" s="275"/>
      <c r="Q1482" s="275"/>
      <c r="R1482" s="275"/>
      <c r="S1482" s="275"/>
      <c r="T1482" s="27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T1482" s="277" t="s">
        <v>153</v>
      </c>
      <c r="AU1482" s="277" t="s">
        <v>89</v>
      </c>
      <c r="AV1482" s="16" t="s">
        <v>92</v>
      </c>
      <c r="AW1482" s="16" t="s">
        <v>34</v>
      </c>
      <c r="AX1482" s="16" t="s">
        <v>80</v>
      </c>
      <c r="AY1482" s="277" t="s">
        <v>146</v>
      </c>
    </row>
    <row r="1483" s="15" customFormat="1">
      <c r="A1483" s="15"/>
      <c r="B1483" s="256"/>
      <c r="C1483" s="257"/>
      <c r="D1483" s="236" t="s">
        <v>153</v>
      </c>
      <c r="E1483" s="258" t="s">
        <v>1</v>
      </c>
      <c r="F1483" s="259" t="s">
        <v>158</v>
      </c>
      <c r="G1483" s="257"/>
      <c r="H1483" s="260">
        <v>207.62700000000001</v>
      </c>
      <c r="I1483" s="261"/>
      <c r="J1483" s="257"/>
      <c r="K1483" s="257"/>
      <c r="L1483" s="262"/>
      <c r="M1483" s="263"/>
      <c r="N1483" s="264"/>
      <c r="O1483" s="264"/>
      <c r="P1483" s="264"/>
      <c r="Q1483" s="264"/>
      <c r="R1483" s="264"/>
      <c r="S1483" s="264"/>
      <c r="T1483" s="26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T1483" s="266" t="s">
        <v>153</v>
      </c>
      <c r="AU1483" s="266" t="s">
        <v>89</v>
      </c>
      <c r="AV1483" s="15" t="s">
        <v>95</v>
      </c>
      <c r="AW1483" s="15" t="s">
        <v>34</v>
      </c>
      <c r="AX1483" s="15" t="s">
        <v>85</v>
      </c>
      <c r="AY1483" s="266" t="s">
        <v>146</v>
      </c>
    </row>
    <row r="1484" s="2" customFormat="1" ht="24.15" customHeight="1">
      <c r="A1484" s="39"/>
      <c r="B1484" s="40"/>
      <c r="C1484" s="220" t="s">
        <v>791</v>
      </c>
      <c r="D1484" s="220" t="s">
        <v>148</v>
      </c>
      <c r="E1484" s="221" t="s">
        <v>792</v>
      </c>
      <c r="F1484" s="222" t="s">
        <v>793</v>
      </c>
      <c r="G1484" s="223" t="s">
        <v>151</v>
      </c>
      <c r="H1484" s="224">
        <v>207.62700000000001</v>
      </c>
      <c r="I1484" s="225"/>
      <c r="J1484" s="226">
        <f>ROUND(I1484*H1484,2)</f>
        <v>0</v>
      </c>
      <c r="K1484" s="227"/>
      <c r="L1484" s="45"/>
      <c r="M1484" s="228" t="s">
        <v>1</v>
      </c>
      <c r="N1484" s="229" t="s">
        <v>45</v>
      </c>
      <c r="O1484" s="92"/>
      <c r="P1484" s="230">
        <f>O1484*H1484</f>
        <v>0</v>
      </c>
      <c r="Q1484" s="230">
        <v>0.0015</v>
      </c>
      <c r="R1484" s="230">
        <f>Q1484*H1484</f>
        <v>0.31144050000000001</v>
      </c>
      <c r="S1484" s="230">
        <v>0</v>
      </c>
      <c r="T1484" s="231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2" t="s">
        <v>355</v>
      </c>
      <c r="AT1484" s="232" t="s">
        <v>148</v>
      </c>
      <c r="AU1484" s="232" t="s">
        <v>89</v>
      </c>
      <c r="AY1484" s="18" t="s">
        <v>146</v>
      </c>
      <c r="BE1484" s="233">
        <f>IF(N1484="základní",J1484,0)</f>
        <v>0</v>
      </c>
      <c r="BF1484" s="233">
        <f>IF(N1484="snížená",J1484,0)</f>
        <v>0</v>
      </c>
      <c r="BG1484" s="233">
        <f>IF(N1484="zákl. přenesená",J1484,0)</f>
        <v>0</v>
      </c>
      <c r="BH1484" s="233">
        <f>IF(N1484="sníž. přenesená",J1484,0)</f>
        <v>0</v>
      </c>
      <c r="BI1484" s="233">
        <f>IF(N1484="nulová",J1484,0)</f>
        <v>0</v>
      </c>
      <c r="BJ1484" s="18" t="s">
        <v>85</v>
      </c>
      <c r="BK1484" s="233">
        <f>ROUND(I1484*H1484,2)</f>
        <v>0</v>
      </c>
      <c r="BL1484" s="18" t="s">
        <v>355</v>
      </c>
      <c r="BM1484" s="232" t="s">
        <v>794</v>
      </c>
    </row>
    <row r="1485" s="13" customFormat="1">
      <c r="A1485" s="13"/>
      <c r="B1485" s="234"/>
      <c r="C1485" s="235"/>
      <c r="D1485" s="236" t="s">
        <v>153</v>
      </c>
      <c r="E1485" s="237" t="s">
        <v>1</v>
      </c>
      <c r="F1485" s="238" t="s">
        <v>154</v>
      </c>
      <c r="G1485" s="235"/>
      <c r="H1485" s="237" t="s">
        <v>1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153</v>
      </c>
      <c r="AU1485" s="244" t="s">
        <v>89</v>
      </c>
      <c r="AV1485" s="13" t="s">
        <v>85</v>
      </c>
      <c r="AW1485" s="13" t="s">
        <v>34</v>
      </c>
      <c r="AX1485" s="13" t="s">
        <v>80</v>
      </c>
      <c r="AY1485" s="244" t="s">
        <v>146</v>
      </c>
    </row>
    <row r="1486" s="14" customFormat="1">
      <c r="A1486" s="14"/>
      <c r="B1486" s="245"/>
      <c r="C1486" s="246"/>
      <c r="D1486" s="236" t="s">
        <v>153</v>
      </c>
      <c r="E1486" s="247" t="s">
        <v>1</v>
      </c>
      <c r="F1486" s="248" t="s">
        <v>226</v>
      </c>
      <c r="G1486" s="246"/>
      <c r="H1486" s="249">
        <v>12.911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153</v>
      </c>
      <c r="AU1486" s="255" t="s">
        <v>89</v>
      </c>
      <c r="AV1486" s="14" t="s">
        <v>89</v>
      </c>
      <c r="AW1486" s="14" t="s">
        <v>34</v>
      </c>
      <c r="AX1486" s="14" t="s">
        <v>80</v>
      </c>
      <c r="AY1486" s="255" t="s">
        <v>146</v>
      </c>
    </row>
    <row r="1487" s="14" customFormat="1">
      <c r="A1487" s="14"/>
      <c r="B1487" s="245"/>
      <c r="C1487" s="246"/>
      <c r="D1487" s="236" t="s">
        <v>153</v>
      </c>
      <c r="E1487" s="247" t="s">
        <v>1</v>
      </c>
      <c r="F1487" s="248" t="s">
        <v>227</v>
      </c>
      <c r="G1487" s="246"/>
      <c r="H1487" s="249">
        <v>18.690000000000001</v>
      </c>
      <c r="I1487" s="250"/>
      <c r="J1487" s="246"/>
      <c r="K1487" s="246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153</v>
      </c>
      <c r="AU1487" s="255" t="s">
        <v>89</v>
      </c>
      <c r="AV1487" s="14" t="s">
        <v>89</v>
      </c>
      <c r="AW1487" s="14" t="s">
        <v>34</v>
      </c>
      <c r="AX1487" s="14" t="s">
        <v>80</v>
      </c>
      <c r="AY1487" s="255" t="s">
        <v>146</v>
      </c>
    </row>
    <row r="1488" s="14" customFormat="1">
      <c r="A1488" s="14"/>
      <c r="B1488" s="245"/>
      <c r="C1488" s="246"/>
      <c r="D1488" s="236" t="s">
        <v>153</v>
      </c>
      <c r="E1488" s="247" t="s">
        <v>1</v>
      </c>
      <c r="F1488" s="248" t="s">
        <v>228</v>
      </c>
      <c r="G1488" s="246"/>
      <c r="H1488" s="249">
        <v>28.896000000000001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153</v>
      </c>
      <c r="AU1488" s="255" t="s">
        <v>89</v>
      </c>
      <c r="AV1488" s="14" t="s">
        <v>89</v>
      </c>
      <c r="AW1488" s="14" t="s">
        <v>34</v>
      </c>
      <c r="AX1488" s="14" t="s">
        <v>80</v>
      </c>
      <c r="AY1488" s="255" t="s">
        <v>146</v>
      </c>
    </row>
    <row r="1489" s="14" customFormat="1">
      <c r="A1489" s="14"/>
      <c r="B1489" s="245"/>
      <c r="C1489" s="246"/>
      <c r="D1489" s="236" t="s">
        <v>153</v>
      </c>
      <c r="E1489" s="247" t="s">
        <v>1</v>
      </c>
      <c r="F1489" s="248" t="s">
        <v>229</v>
      </c>
      <c r="G1489" s="246"/>
      <c r="H1489" s="249">
        <v>13.061999999999999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153</v>
      </c>
      <c r="AU1489" s="255" t="s">
        <v>89</v>
      </c>
      <c r="AV1489" s="14" t="s">
        <v>89</v>
      </c>
      <c r="AW1489" s="14" t="s">
        <v>34</v>
      </c>
      <c r="AX1489" s="14" t="s">
        <v>80</v>
      </c>
      <c r="AY1489" s="255" t="s">
        <v>146</v>
      </c>
    </row>
    <row r="1490" s="14" customFormat="1">
      <c r="A1490" s="14"/>
      <c r="B1490" s="245"/>
      <c r="C1490" s="246"/>
      <c r="D1490" s="236" t="s">
        <v>153</v>
      </c>
      <c r="E1490" s="247" t="s">
        <v>1</v>
      </c>
      <c r="F1490" s="248" t="s">
        <v>230</v>
      </c>
      <c r="G1490" s="246"/>
      <c r="H1490" s="249">
        <v>20.721</v>
      </c>
      <c r="I1490" s="250"/>
      <c r="J1490" s="246"/>
      <c r="K1490" s="246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153</v>
      </c>
      <c r="AU1490" s="255" t="s">
        <v>89</v>
      </c>
      <c r="AV1490" s="14" t="s">
        <v>89</v>
      </c>
      <c r="AW1490" s="14" t="s">
        <v>34</v>
      </c>
      <c r="AX1490" s="14" t="s">
        <v>80</v>
      </c>
      <c r="AY1490" s="255" t="s">
        <v>146</v>
      </c>
    </row>
    <row r="1491" s="14" customFormat="1">
      <c r="A1491" s="14"/>
      <c r="B1491" s="245"/>
      <c r="C1491" s="246"/>
      <c r="D1491" s="236" t="s">
        <v>153</v>
      </c>
      <c r="E1491" s="247" t="s">
        <v>1</v>
      </c>
      <c r="F1491" s="248" t="s">
        <v>231</v>
      </c>
      <c r="G1491" s="246"/>
      <c r="H1491" s="249">
        <v>17.385999999999999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153</v>
      </c>
      <c r="AU1491" s="255" t="s">
        <v>89</v>
      </c>
      <c r="AV1491" s="14" t="s">
        <v>89</v>
      </c>
      <c r="AW1491" s="14" t="s">
        <v>34</v>
      </c>
      <c r="AX1491" s="14" t="s">
        <v>80</v>
      </c>
      <c r="AY1491" s="255" t="s">
        <v>146</v>
      </c>
    </row>
    <row r="1492" s="14" customFormat="1">
      <c r="A1492" s="14"/>
      <c r="B1492" s="245"/>
      <c r="C1492" s="246"/>
      <c r="D1492" s="236" t="s">
        <v>153</v>
      </c>
      <c r="E1492" s="247" t="s">
        <v>1</v>
      </c>
      <c r="F1492" s="248" t="s">
        <v>232</v>
      </c>
      <c r="G1492" s="246"/>
      <c r="H1492" s="249">
        <v>16.535</v>
      </c>
      <c r="I1492" s="250"/>
      <c r="J1492" s="246"/>
      <c r="K1492" s="246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153</v>
      </c>
      <c r="AU1492" s="255" t="s">
        <v>89</v>
      </c>
      <c r="AV1492" s="14" t="s">
        <v>89</v>
      </c>
      <c r="AW1492" s="14" t="s">
        <v>34</v>
      </c>
      <c r="AX1492" s="14" t="s">
        <v>80</v>
      </c>
      <c r="AY1492" s="255" t="s">
        <v>146</v>
      </c>
    </row>
    <row r="1493" s="14" customFormat="1">
      <c r="A1493" s="14"/>
      <c r="B1493" s="245"/>
      <c r="C1493" s="246"/>
      <c r="D1493" s="236" t="s">
        <v>153</v>
      </c>
      <c r="E1493" s="247" t="s">
        <v>1</v>
      </c>
      <c r="F1493" s="248" t="s">
        <v>233</v>
      </c>
      <c r="G1493" s="246"/>
      <c r="H1493" s="249">
        <v>13.821999999999999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153</v>
      </c>
      <c r="AU1493" s="255" t="s">
        <v>89</v>
      </c>
      <c r="AV1493" s="14" t="s">
        <v>89</v>
      </c>
      <c r="AW1493" s="14" t="s">
        <v>34</v>
      </c>
      <c r="AX1493" s="14" t="s">
        <v>80</v>
      </c>
      <c r="AY1493" s="255" t="s">
        <v>146</v>
      </c>
    </row>
    <row r="1494" s="14" customFormat="1">
      <c r="A1494" s="14"/>
      <c r="B1494" s="245"/>
      <c r="C1494" s="246"/>
      <c r="D1494" s="236" t="s">
        <v>153</v>
      </c>
      <c r="E1494" s="247" t="s">
        <v>1</v>
      </c>
      <c r="F1494" s="248" t="s">
        <v>234</v>
      </c>
      <c r="G1494" s="246"/>
      <c r="H1494" s="249">
        <v>15.464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153</v>
      </c>
      <c r="AU1494" s="255" t="s">
        <v>89</v>
      </c>
      <c r="AV1494" s="14" t="s">
        <v>89</v>
      </c>
      <c r="AW1494" s="14" t="s">
        <v>34</v>
      </c>
      <c r="AX1494" s="14" t="s">
        <v>80</v>
      </c>
      <c r="AY1494" s="255" t="s">
        <v>146</v>
      </c>
    </row>
    <row r="1495" s="14" customFormat="1">
      <c r="A1495" s="14"/>
      <c r="B1495" s="245"/>
      <c r="C1495" s="246"/>
      <c r="D1495" s="236" t="s">
        <v>153</v>
      </c>
      <c r="E1495" s="247" t="s">
        <v>1</v>
      </c>
      <c r="F1495" s="248" t="s">
        <v>235</v>
      </c>
      <c r="G1495" s="246"/>
      <c r="H1495" s="249">
        <v>16.128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153</v>
      </c>
      <c r="AU1495" s="255" t="s">
        <v>89</v>
      </c>
      <c r="AV1495" s="14" t="s">
        <v>89</v>
      </c>
      <c r="AW1495" s="14" t="s">
        <v>34</v>
      </c>
      <c r="AX1495" s="14" t="s">
        <v>80</v>
      </c>
      <c r="AY1495" s="255" t="s">
        <v>146</v>
      </c>
    </row>
    <row r="1496" s="16" customFormat="1">
      <c r="A1496" s="16"/>
      <c r="B1496" s="267"/>
      <c r="C1496" s="268"/>
      <c r="D1496" s="236" t="s">
        <v>153</v>
      </c>
      <c r="E1496" s="269" t="s">
        <v>1</v>
      </c>
      <c r="F1496" s="270" t="s">
        <v>163</v>
      </c>
      <c r="G1496" s="268"/>
      <c r="H1496" s="271">
        <v>173.61500000000001</v>
      </c>
      <c r="I1496" s="272"/>
      <c r="J1496" s="268"/>
      <c r="K1496" s="268"/>
      <c r="L1496" s="273"/>
      <c r="M1496" s="274"/>
      <c r="N1496" s="275"/>
      <c r="O1496" s="275"/>
      <c r="P1496" s="275"/>
      <c r="Q1496" s="275"/>
      <c r="R1496" s="275"/>
      <c r="S1496" s="275"/>
      <c r="T1496" s="27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T1496" s="277" t="s">
        <v>153</v>
      </c>
      <c r="AU1496" s="277" t="s">
        <v>89</v>
      </c>
      <c r="AV1496" s="16" t="s">
        <v>92</v>
      </c>
      <c r="AW1496" s="16" t="s">
        <v>34</v>
      </c>
      <c r="AX1496" s="16" t="s">
        <v>80</v>
      </c>
      <c r="AY1496" s="277" t="s">
        <v>146</v>
      </c>
    </row>
    <row r="1497" s="13" customFormat="1">
      <c r="A1497" s="13"/>
      <c r="B1497" s="234"/>
      <c r="C1497" s="235"/>
      <c r="D1497" s="236" t="s">
        <v>153</v>
      </c>
      <c r="E1497" s="237" t="s">
        <v>1</v>
      </c>
      <c r="F1497" s="238" t="s">
        <v>191</v>
      </c>
      <c r="G1497" s="235"/>
      <c r="H1497" s="237" t="s">
        <v>1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153</v>
      </c>
      <c r="AU1497" s="244" t="s">
        <v>89</v>
      </c>
      <c r="AV1497" s="13" t="s">
        <v>85</v>
      </c>
      <c r="AW1497" s="13" t="s">
        <v>34</v>
      </c>
      <c r="AX1497" s="13" t="s">
        <v>80</v>
      </c>
      <c r="AY1497" s="244" t="s">
        <v>146</v>
      </c>
    </row>
    <row r="1498" s="14" customFormat="1">
      <c r="A1498" s="14"/>
      <c r="B1498" s="245"/>
      <c r="C1498" s="246"/>
      <c r="D1498" s="236" t="s">
        <v>153</v>
      </c>
      <c r="E1498" s="247" t="s">
        <v>1</v>
      </c>
      <c r="F1498" s="248" t="s">
        <v>236</v>
      </c>
      <c r="G1498" s="246"/>
      <c r="H1498" s="249">
        <v>12.201000000000001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153</v>
      </c>
      <c r="AU1498" s="255" t="s">
        <v>89</v>
      </c>
      <c r="AV1498" s="14" t="s">
        <v>89</v>
      </c>
      <c r="AW1498" s="14" t="s">
        <v>34</v>
      </c>
      <c r="AX1498" s="14" t="s">
        <v>80</v>
      </c>
      <c r="AY1498" s="255" t="s">
        <v>146</v>
      </c>
    </row>
    <row r="1499" s="16" customFormat="1">
      <c r="A1499" s="16"/>
      <c r="B1499" s="267"/>
      <c r="C1499" s="268"/>
      <c r="D1499" s="236" t="s">
        <v>153</v>
      </c>
      <c r="E1499" s="269" t="s">
        <v>1</v>
      </c>
      <c r="F1499" s="270" t="s">
        <v>163</v>
      </c>
      <c r="G1499" s="268"/>
      <c r="H1499" s="271">
        <v>12.201000000000001</v>
      </c>
      <c r="I1499" s="272"/>
      <c r="J1499" s="268"/>
      <c r="K1499" s="268"/>
      <c r="L1499" s="273"/>
      <c r="M1499" s="274"/>
      <c r="N1499" s="275"/>
      <c r="O1499" s="275"/>
      <c r="P1499" s="275"/>
      <c r="Q1499" s="275"/>
      <c r="R1499" s="275"/>
      <c r="S1499" s="275"/>
      <c r="T1499" s="27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77" t="s">
        <v>153</v>
      </c>
      <c r="AU1499" s="277" t="s">
        <v>89</v>
      </c>
      <c r="AV1499" s="16" t="s">
        <v>92</v>
      </c>
      <c r="AW1499" s="16" t="s">
        <v>34</v>
      </c>
      <c r="AX1499" s="16" t="s">
        <v>80</v>
      </c>
      <c r="AY1499" s="277" t="s">
        <v>146</v>
      </c>
    </row>
    <row r="1500" s="13" customFormat="1">
      <c r="A1500" s="13"/>
      <c r="B1500" s="234"/>
      <c r="C1500" s="235"/>
      <c r="D1500" s="236" t="s">
        <v>153</v>
      </c>
      <c r="E1500" s="237" t="s">
        <v>1</v>
      </c>
      <c r="F1500" s="238" t="s">
        <v>200</v>
      </c>
      <c r="G1500" s="235"/>
      <c r="H1500" s="237" t="s">
        <v>1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153</v>
      </c>
      <c r="AU1500" s="244" t="s">
        <v>89</v>
      </c>
      <c r="AV1500" s="13" t="s">
        <v>85</v>
      </c>
      <c r="AW1500" s="13" t="s">
        <v>34</v>
      </c>
      <c r="AX1500" s="13" t="s">
        <v>80</v>
      </c>
      <c r="AY1500" s="244" t="s">
        <v>146</v>
      </c>
    </row>
    <row r="1501" s="14" customFormat="1">
      <c r="A1501" s="14"/>
      <c r="B1501" s="245"/>
      <c r="C1501" s="246"/>
      <c r="D1501" s="236" t="s">
        <v>153</v>
      </c>
      <c r="E1501" s="247" t="s">
        <v>1</v>
      </c>
      <c r="F1501" s="248" t="s">
        <v>237</v>
      </c>
      <c r="G1501" s="246"/>
      <c r="H1501" s="249">
        <v>11.911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153</v>
      </c>
      <c r="AU1501" s="255" t="s">
        <v>89</v>
      </c>
      <c r="AV1501" s="14" t="s">
        <v>89</v>
      </c>
      <c r="AW1501" s="14" t="s">
        <v>34</v>
      </c>
      <c r="AX1501" s="14" t="s">
        <v>80</v>
      </c>
      <c r="AY1501" s="255" t="s">
        <v>146</v>
      </c>
    </row>
    <row r="1502" s="16" customFormat="1">
      <c r="A1502" s="16"/>
      <c r="B1502" s="267"/>
      <c r="C1502" s="268"/>
      <c r="D1502" s="236" t="s">
        <v>153</v>
      </c>
      <c r="E1502" s="269" t="s">
        <v>1</v>
      </c>
      <c r="F1502" s="270" t="s">
        <v>163</v>
      </c>
      <c r="G1502" s="268"/>
      <c r="H1502" s="271">
        <v>11.911</v>
      </c>
      <c r="I1502" s="272"/>
      <c r="J1502" s="268"/>
      <c r="K1502" s="268"/>
      <c r="L1502" s="273"/>
      <c r="M1502" s="274"/>
      <c r="N1502" s="275"/>
      <c r="O1502" s="275"/>
      <c r="P1502" s="275"/>
      <c r="Q1502" s="275"/>
      <c r="R1502" s="275"/>
      <c r="S1502" s="275"/>
      <c r="T1502" s="27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T1502" s="277" t="s">
        <v>153</v>
      </c>
      <c r="AU1502" s="277" t="s">
        <v>89</v>
      </c>
      <c r="AV1502" s="16" t="s">
        <v>92</v>
      </c>
      <c r="AW1502" s="16" t="s">
        <v>34</v>
      </c>
      <c r="AX1502" s="16" t="s">
        <v>80</v>
      </c>
      <c r="AY1502" s="277" t="s">
        <v>146</v>
      </c>
    </row>
    <row r="1503" s="13" customFormat="1">
      <c r="A1503" s="13"/>
      <c r="B1503" s="234"/>
      <c r="C1503" s="235"/>
      <c r="D1503" s="236" t="s">
        <v>153</v>
      </c>
      <c r="E1503" s="237" t="s">
        <v>1</v>
      </c>
      <c r="F1503" s="238" t="s">
        <v>238</v>
      </c>
      <c r="G1503" s="235"/>
      <c r="H1503" s="237" t="s">
        <v>1</v>
      </c>
      <c r="I1503" s="239"/>
      <c r="J1503" s="235"/>
      <c r="K1503" s="235"/>
      <c r="L1503" s="240"/>
      <c r="M1503" s="241"/>
      <c r="N1503" s="242"/>
      <c r="O1503" s="242"/>
      <c r="P1503" s="242"/>
      <c r="Q1503" s="242"/>
      <c r="R1503" s="242"/>
      <c r="S1503" s="242"/>
      <c r="T1503" s="24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4" t="s">
        <v>153</v>
      </c>
      <c r="AU1503" s="244" t="s">
        <v>89</v>
      </c>
      <c r="AV1503" s="13" t="s">
        <v>85</v>
      </c>
      <c r="AW1503" s="13" t="s">
        <v>34</v>
      </c>
      <c r="AX1503" s="13" t="s">
        <v>80</v>
      </c>
      <c r="AY1503" s="244" t="s">
        <v>146</v>
      </c>
    </row>
    <row r="1504" s="13" customFormat="1">
      <c r="A1504" s="13"/>
      <c r="B1504" s="234"/>
      <c r="C1504" s="235"/>
      <c r="D1504" s="236" t="s">
        <v>153</v>
      </c>
      <c r="E1504" s="237" t="s">
        <v>1</v>
      </c>
      <c r="F1504" s="238" t="s">
        <v>191</v>
      </c>
      <c r="G1504" s="235"/>
      <c r="H1504" s="237" t="s">
        <v>1</v>
      </c>
      <c r="I1504" s="239"/>
      <c r="J1504" s="235"/>
      <c r="K1504" s="235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153</v>
      </c>
      <c r="AU1504" s="244" t="s">
        <v>89</v>
      </c>
      <c r="AV1504" s="13" t="s">
        <v>85</v>
      </c>
      <c r="AW1504" s="13" t="s">
        <v>34</v>
      </c>
      <c r="AX1504" s="13" t="s">
        <v>80</v>
      </c>
      <c r="AY1504" s="244" t="s">
        <v>146</v>
      </c>
    </row>
    <row r="1505" s="14" customFormat="1">
      <c r="A1505" s="14"/>
      <c r="B1505" s="245"/>
      <c r="C1505" s="246"/>
      <c r="D1505" s="236" t="s">
        <v>153</v>
      </c>
      <c r="E1505" s="247" t="s">
        <v>1</v>
      </c>
      <c r="F1505" s="248" t="s">
        <v>239</v>
      </c>
      <c r="G1505" s="246"/>
      <c r="H1505" s="249">
        <v>3.1499999999999999</v>
      </c>
      <c r="I1505" s="250"/>
      <c r="J1505" s="246"/>
      <c r="K1505" s="246"/>
      <c r="L1505" s="251"/>
      <c r="M1505" s="252"/>
      <c r="N1505" s="253"/>
      <c r="O1505" s="253"/>
      <c r="P1505" s="253"/>
      <c r="Q1505" s="253"/>
      <c r="R1505" s="253"/>
      <c r="S1505" s="253"/>
      <c r="T1505" s="25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5" t="s">
        <v>153</v>
      </c>
      <c r="AU1505" s="255" t="s">
        <v>89</v>
      </c>
      <c r="AV1505" s="14" t="s">
        <v>89</v>
      </c>
      <c r="AW1505" s="14" t="s">
        <v>34</v>
      </c>
      <c r="AX1505" s="14" t="s">
        <v>80</v>
      </c>
      <c r="AY1505" s="255" t="s">
        <v>146</v>
      </c>
    </row>
    <row r="1506" s="16" customFormat="1">
      <c r="A1506" s="16"/>
      <c r="B1506" s="267"/>
      <c r="C1506" s="268"/>
      <c r="D1506" s="236" t="s">
        <v>153</v>
      </c>
      <c r="E1506" s="269" t="s">
        <v>1</v>
      </c>
      <c r="F1506" s="270" t="s">
        <v>163</v>
      </c>
      <c r="G1506" s="268"/>
      <c r="H1506" s="271">
        <v>3.1499999999999999</v>
      </c>
      <c r="I1506" s="272"/>
      <c r="J1506" s="268"/>
      <c r="K1506" s="268"/>
      <c r="L1506" s="273"/>
      <c r="M1506" s="274"/>
      <c r="N1506" s="275"/>
      <c r="O1506" s="275"/>
      <c r="P1506" s="275"/>
      <c r="Q1506" s="275"/>
      <c r="R1506" s="275"/>
      <c r="S1506" s="275"/>
      <c r="T1506" s="27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77" t="s">
        <v>153</v>
      </c>
      <c r="AU1506" s="277" t="s">
        <v>89</v>
      </c>
      <c r="AV1506" s="16" t="s">
        <v>92</v>
      </c>
      <c r="AW1506" s="16" t="s">
        <v>34</v>
      </c>
      <c r="AX1506" s="16" t="s">
        <v>80</v>
      </c>
      <c r="AY1506" s="277" t="s">
        <v>146</v>
      </c>
    </row>
    <row r="1507" s="13" customFormat="1">
      <c r="A1507" s="13"/>
      <c r="B1507" s="234"/>
      <c r="C1507" s="235"/>
      <c r="D1507" s="236" t="s">
        <v>153</v>
      </c>
      <c r="E1507" s="237" t="s">
        <v>1</v>
      </c>
      <c r="F1507" s="238" t="s">
        <v>194</v>
      </c>
      <c r="G1507" s="235"/>
      <c r="H1507" s="237" t="s">
        <v>1</v>
      </c>
      <c r="I1507" s="239"/>
      <c r="J1507" s="235"/>
      <c r="K1507" s="235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153</v>
      </c>
      <c r="AU1507" s="244" t="s">
        <v>89</v>
      </c>
      <c r="AV1507" s="13" t="s">
        <v>85</v>
      </c>
      <c r="AW1507" s="13" t="s">
        <v>34</v>
      </c>
      <c r="AX1507" s="13" t="s">
        <v>80</v>
      </c>
      <c r="AY1507" s="244" t="s">
        <v>146</v>
      </c>
    </row>
    <row r="1508" s="14" customFormat="1">
      <c r="A1508" s="14"/>
      <c r="B1508" s="245"/>
      <c r="C1508" s="246"/>
      <c r="D1508" s="236" t="s">
        <v>153</v>
      </c>
      <c r="E1508" s="247" t="s">
        <v>1</v>
      </c>
      <c r="F1508" s="248" t="s">
        <v>240</v>
      </c>
      <c r="G1508" s="246"/>
      <c r="H1508" s="249">
        <v>3.75</v>
      </c>
      <c r="I1508" s="250"/>
      <c r="J1508" s="246"/>
      <c r="K1508" s="246"/>
      <c r="L1508" s="251"/>
      <c r="M1508" s="252"/>
      <c r="N1508" s="253"/>
      <c r="O1508" s="253"/>
      <c r="P1508" s="253"/>
      <c r="Q1508" s="253"/>
      <c r="R1508" s="253"/>
      <c r="S1508" s="253"/>
      <c r="T1508" s="25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5" t="s">
        <v>153</v>
      </c>
      <c r="AU1508" s="255" t="s">
        <v>89</v>
      </c>
      <c r="AV1508" s="14" t="s">
        <v>89</v>
      </c>
      <c r="AW1508" s="14" t="s">
        <v>34</v>
      </c>
      <c r="AX1508" s="14" t="s">
        <v>80</v>
      </c>
      <c r="AY1508" s="255" t="s">
        <v>146</v>
      </c>
    </row>
    <row r="1509" s="16" customFormat="1">
      <c r="A1509" s="16"/>
      <c r="B1509" s="267"/>
      <c r="C1509" s="268"/>
      <c r="D1509" s="236" t="s">
        <v>153</v>
      </c>
      <c r="E1509" s="269" t="s">
        <v>1</v>
      </c>
      <c r="F1509" s="270" t="s">
        <v>163</v>
      </c>
      <c r="G1509" s="268"/>
      <c r="H1509" s="271">
        <v>3.75</v>
      </c>
      <c r="I1509" s="272"/>
      <c r="J1509" s="268"/>
      <c r="K1509" s="268"/>
      <c r="L1509" s="273"/>
      <c r="M1509" s="274"/>
      <c r="N1509" s="275"/>
      <c r="O1509" s="275"/>
      <c r="P1509" s="275"/>
      <c r="Q1509" s="275"/>
      <c r="R1509" s="275"/>
      <c r="S1509" s="275"/>
      <c r="T1509" s="27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T1509" s="277" t="s">
        <v>153</v>
      </c>
      <c r="AU1509" s="277" t="s">
        <v>89</v>
      </c>
      <c r="AV1509" s="16" t="s">
        <v>92</v>
      </c>
      <c r="AW1509" s="16" t="s">
        <v>34</v>
      </c>
      <c r="AX1509" s="16" t="s">
        <v>80</v>
      </c>
      <c r="AY1509" s="277" t="s">
        <v>146</v>
      </c>
    </row>
    <row r="1510" s="13" customFormat="1">
      <c r="A1510" s="13"/>
      <c r="B1510" s="234"/>
      <c r="C1510" s="235"/>
      <c r="D1510" s="236" t="s">
        <v>153</v>
      </c>
      <c r="E1510" s="237" t="s">
        <v>1</v>
      </c>
      <c r="F1510" s="238" t="s">
        <v>156</v>
      </c>
      <c r="G1510" s="235"/>
      <c r="H1510" s="237" t="s">
        <v>1</v>
      </c>
      <c r="I1510" s="239"/>
      <c r="J1510" s="235"/>
      <c r="K1510" s="235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153</v>
      </c>
      <c r="AU1510" s="244" t="s">
        <v>89</v>
      </c>
      <c r="AV1510" s="13" t="s">
        <v>85</v>
      </c>
      <c r="AW1510" s="13" t="s">
        <v>34</v>
      </c>
      <c r="AX1510" s="13" t="s">
        <v>80</v>
      </c>
      <c r="AY1510" s="244" t="s">
        <v>146</v>
      </c>
    </row>
    <row r="1511" s="14" customFormat="1">
      <c r="A1511" s="14"/>
      <c r="B1511" s="245"/>
      <c r="C1511" s="246"/>
      <c r="D1511" s="236" t="s">
        <v>153</v>
      </c>
      <c r="E1511" s="247" t="s">
        <v>1</v>
      </c>
      <c r="F1511" s="248" t="s">
        <v>241</v>
      </c>
      <c r="G1511" s="246"/>
      <c r="H1511" s="249">
        <v>3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153</v>
      </c>
      <c r="AU1511" s="255" t="s">
        <v>89</v>
      </c>
      <c r="AV1511" s="14" t="s">
        <v>89</v>
      </c>
      <c r="AW1511" s="14" t="s">
        <v>34</v>
      </c>
      <c r="AX1511" s="14" t="s">
        <v>80</v>
      </c>
      <c r="AY1511" s="255" t="s">
        <v>146</v>
      </c>
    </row>
    <row r="1512" s="16" customFormat="1">
      <c r="A1512" s="16"/>
      <c r="B1512" s="267"/>
      <c r="C1512" s="268"/>
      <c r="D1512" s="236" t="s">
        <v>153</v>
      </c>
      <c r="E1512" s="269" t="s">
        <v>1</v>
      </c>
      <c r="F1512" s="270" t="s">
        <v>163</v>
      </c>
      <c r="G1512" s="268"/>
      <c r="H1512" s="271">
        <v>3</v>
      </c>
      <c r="I1512" s="272"/>
      <c r="J1512" s="268"/>
      <c r="K1512" s="268"/>
      <c r="L1512" s="273"/>
      <c r="M1512" s="274"/>
      <c r="N1512" s="275"/>
      <c r="O1512" s="275"/>
      <c r="P1512" s="275"/>
      <c r="Q1512" s="275"/>
      <c r="R1512" s="275"/>
      <c r="S1512" s="275"/>
      <c r="T1512" s="27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T1512" s="277" t="s">
        <v>153</v>
      </c>
      <c r="AU1512" s="277" t="s">
        <v>89</v>
      </c>
      <c r="AV1512" s="16" t="s">
        <v>92</v>
      </c>
      <c r="AW1512" s="16" t="s">
        <v>34</v>
      </c>
      <c r="AX1512" s="16" t="s">
        <v>80</v>
      </c>
      <c r="AY1512" s="277" t="s">
        <v>146</v>
      </c>
    </row>
    <row r="1513" s="15" customFormat="1">
      <c r="A1513" s="15"/>
      <c r="B1513" s="256"/>
      <c r="C1513" s="257"/>
      <c r="D1513" s="236" t="s">
        <v>153</v>
      </c>
      <c r="E1513" s="258" t="s">
        <v>1</v>
      </c>
      <c r="F1513" s="259" t="s">
        <v>158</v>
      </c>
      <c r="G1513" s="257"/>
      <c r="H1513" s="260">
        <v>207.62700000000001</v>
      </c>
      <c r="I1513" s="261"/>
      <c r="J1513" s="257"/>
      <c r="K1513" s="257"/>
      <c r="L1513" s="262"/>
      <c r="M1513" s="263"/>
      <c r="N1513" s="264"/>
      <c r="O1513" s="264"/>
      <c r="P1513" s="264"/>
      <c r="Q1513" s="264"/>
      <c r="R1513" s="264"/>
      <c r="S1513" s="264"/>
      <c r="T1513" s="26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6" t="s">
        <v>153</v>
      </c>
      <c r="AU1513" s="266" t="s">
        <v>89</v>
      </c>
      <c r="AV1513" s="15" t="s">
        <v>95</v>
      </c>
      <c r="AW1513" s="15" t="s">
        <v>34</v>
      </c>
      <c r="AX1513" s="15" t="s">
        <v>85</v>
      </c>
      <c r="AY1513" s="266" t="s">
        <v>146</v>
      </c>
    </row>
    <row r="1514" s="2" customFormat="1" ht="16.5" customHeight="1">
      <c r="A1514" s="39"/>
      <c r="B1514" s="40"/>
      <c r="C1514" s="220" t="s">
        <v>795</v>
      </c>
      <c r="D1514" s="220" t="s">
        <v>148</v>
      </c>
      <c r="E1514" s="221" t="s">
        <v>796</v>
      </c>
      <c r="F1514" s="222" t="s">
        <v>797</v>
      </c>
      <c r="G1514" s="223" t="s">
        <v>151</v>
      </c>
      <c r="H1514" s="224">
        <v>207.62700000000001</v>
      </c>
      <c r="I1514" s="225"/>
      <c r="J1514" s="226">
        <f>ROUND(I1514*H1514,2)</f>
        <v>0</v>
      </c>
      <c r="K1514" s="227"/>
      <c r="L1514" s="45"/>
      <c r="M1514" s="228" t="s">
        <v>1</v>
      </c>
      <c r="N1514" s="229" t="s">
        <v>45</v>
      </c>
      <c r="O1514" s="92"/>
      <c r="P1514" s="230">
        <f>O1514*H1514</f>
        <v>0</v>
      </c>
      <c r="Q1514" s="230">
        <v>0.0044999999999999997</v>
      </c>
      <c r="R1514" s="230">
        <f>Q1514*H1514</f>
        <v>0.93432150000000003</v>
      </c>
      <c r="S1514" s="230">
        <v>0</v>
      </c>
      <c r="T1514" s="231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2" t="s">
        <v>355</v>
      </c>
      <c r="AT1514" s="232" t="s">
        <v>148</v>
      </c>
      <c r="AU1514" s="232" t="s">
        <v>89</v>
      </c>
      <c r="AY1514" s="18" t="s">
        <v>146</v>
      </c>
      <c r="BE1514" s="233">
        <f>IF(N1514="základní",J1514,0)</f>
        <v>0</v>
      </c>
      <c r="BF1514" s="233">
        <f>IF(N1514="snížená",J1514,0)</f>
        <v>0</v>
      </c>
      <c r="BG1514" s="233">
        <f>IF(N1514="zákl. přenesená",J1514,0)</f>
        <v>0</v>
      </c>
      <c r="BH1514" s="233">
        <f>IF(N1514="sníž. přenesená",J1514,0)</f>
        <v>0</v>
      </c>
      <c r="BI1514" s="233">
        <f>IF(N1514="nulová",J1514,0)</f>
        <v>0</v>
      </c>
      <c r="BJ1514" s="18" t="s">
        <v>85</v>
      </c>
      <c r="BK1514" s="233">
        <f>ROUND(I1514*H1514,2)</f>
        <v>0</v>
      </c>
      <c r="BL1514" s="18" t="s">
        <v>355</v>
      </c>
      <c r="BM1514" s="232" t="s">
        <v>798</v>
      </c>
    </row>
    <row r="1515" s="13" customFormat="1">
      <c r="A1515" s="13"/>
      <c r="B1515" s="234"/>
      <c r="C1515" s="235"/>
      <c r="D1515" s="236" t="s">
        <v>153</v>
      </c>
      <c r="E1515" s="237" t="s">
        <v>1</v>
      </c>
      <c r="F1515" s="238" t="s">
        <v>154</v>
      </c>
      <c r="G1515" s="235"/>
      <c r="H1515" s="237" t="s">
        <v>1</v>
      </c>
      <c r="I1515" s="239"/>
      <c r="J1515" s="235"/>
      <c r="K1515" s="235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153</v>
      </c>
      <c r="AU1515" s="244" t="s">
        <v>89</v>
      </c>
      <c r="AV1515" s="13" t="s">
        <v>85</v>
      </c>
      <c r="AW1515" s="13" t="s">
        <v>34</v>
      </c>
      <c r="AX1515" s="13" t="s">
        <v>80</v>
      </c>
      <c r="AY1515" s="244" t="s">
        <v>146</v>
      </c>
    </row>
    <row r="1516" s="14" customFormat="1">
      <c r="A1516" s="14"/>
      <c r="B1516" s="245"/>
      <c r="C1516" s="246"/>
      <c r="D1516" s="236" t="s">
        <v>153</v>
      </c>
      <c r="E1516" s="247" t="s">
        <v>1</v>
      </c>
      <c r="F1516" s="248" t="s">
        <v>226</v>
      </c>
      <c r="G1516" s="246"/>
      <c r="H1516" s="249">
        <v>12.911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153</v>
      </c>
      <c r="AU1516" s="255" t="s">
        <v>89</v>
      </c>
      <c r="AV1516" s="14" t="s">
        <v>89</v>
      </c>
      <c r="AW1516" s="14" t="s">
        <v>34</v>
      </c>
      <c r="AX1516" s="14" t="s">
        <v>80</v>
      </c>
      <c r="AY1516" s="255" t="s">
        <v>146</v>
      </c>
    </row>
    <row r="1517" s="14" customFormat="1">
      <c r="A1517" s="14"/>
      <c r="B1517" s="245"/>
      <c r="C1517" s="246"/>
      <c r="D1517" s="236" t="s">
        <v>153</v>
      </c>
      <c r="E1517" s="247" t="s">
        <v>1</v>
      </c>
      <c r="F1517" s="248" t="s">
        <v>227</v>
      </c>
      <c r="G1517" s="246"/>
      <c r="H1517" s="249">
        <v>18.690000000000001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153</v>
      </c>
      <c r="AU1517" s="255" t="s">
        <v>89</v>
      </c>
      <c r="AV1517" s="14" t="s">
        <v>89</v>
      </c>
      <c r="AW1517" s="14" t="s">
        <v>34</v>
      </c>
      <c r="AX1517" s="14" t="s">
        <v>80</v>
      </c>
      <c r="AY1517" s="255" t="s">
        <v>146</v>
      </c>
    </row>
    <row r="1518" s="14" customFormat="1">
      <c r="A1518" s="14"/>
      <c r="B1518" s="245"/>
      <c r="C1518" s="246"/>
      <c r="D1518" s="236" t="s">
        <v>153</v>
      </c>
      <c r="E1518" s="247" t="s">
        <v>1</v>
      </c>
      <c r="F1518" s="248" t="s">
        <v>228</v>
      </c>
      <c r="G1518" s="246"/>
      <c r="H1518" s="249">
        <v>28.896000000000001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153</v>
      </c>
      <c r="AU1518" s="255" t="s">
        <v>89</v>
      </c>
      <c r="AV1518" s="14" t="s">
        <v>89</v>
      </c>
      <c r="AW1518" s="14" t="s">
        <v>34</v>
      </c>
      <c r="AX1518" s="14" t="s">
        <v>80</v>
      </c>
      <c r="AY1518" s="255" t="s">
        <v>146</v>
      </c>
    </row>
    <row r="1519" s="14" customFormat="1">
      <c r="A1519" s="14"/>
      <c r="B1519" s="245"/>
      <c r="C1519" s="246"/>
      <c r="D1519" s="236" t="s">
        <v>153</v>
      </c>
      <c r="E1519" s="247" t="s">
        <v>1</v>
      </c>
      <c r="F1519" s="248" t="s">
        <v>229</v>
      </c>
      <c r="G1519" s="246"/>
      <c r="H1519" s="249">
        <v>13.061999999999999</v>
      </c>
      <c r="I1519" s="250"/>
      <c r="J1519" s="246"/>
      <c r="K1519" s="246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153</v>
      </c>
      <c r="AU1519" s="255" t="s">
        <v>89</v>
      </c>
      <c r="AV1519" s="14" t="s">
        <v>89</v>
      </c>
      <c r="AW1519" s="14" t="s">
        <v>34</v>
      </c>
      <c r="AX1519" s="14" t="s">
        <v>80</v>
      </c>
      <c r="AY1519" s="255" t="s">
        <v>146</v>
      </c>
    </row>
    <row r="1520" s="14" customFormat="1">
      <c r="A1520" s="14"/>
      <c r="B1520" s="245"/>
      <c r="C1520" s="246"/>
      <c r="D1520" s="236" t="s">
        <v>153</v>
      </c>
      <c r="E1520" s="247" t="s">
        <v>1</v>
      </c>
      <c r="F1520" s="248" t="s">
        <v>230</v>
      </c>
      <c r="G1520" s="246"/>
      <c r="H1520" s="249">
        <v>20.721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153</v>
      </c>
      <c r="AU1520" s="255" t="s">
        <v>89</v>
      </c>
      <c r="AV1520" s="14" t="s">
        <v>89</v>
      </c>
      <c r="AW1520" s="14" t="s">
        <v>34</v>
      </c>
      <c r="AX1520" s="14" t="s">
        <v>80</v>
      </c>
      <c r="AY1520" s="255" t="s">
        <v>146</v>
      </c>
    </row>
    <row r="1521" s="14" customFormat="1">
      <c r="A1521" s="14"/>
      <c r="B1521" s="245"/>
      <c r="C1521" s="246"/>
      <c r="D1521" s="236" t="s">
        <v>153</v>
      </c>
      <c r="E1521" s="247" t="s">
        <v>1</v>
      </c>
      <c r="F1521" s="248" t="s">
        <v>231</v>
      </c>
      <c r="G1521" s="246"/>
      <c r="H1521" s="249">
        <v>17.385999999999999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153</v>
      </c>
      <c r="AU1521" s="255" t="s">
        <v>89</v>
      </c>
      <c r="AV1521" s="14" t="s">
        <v>89</v>
      </c>
      <c r="AW1521" s="14" t="s">
        <v>34</v>
      </c>
      <c r="AX1521" s="14" t="s">
        <v>80</v>
      </c>
      <c r="AY1521" s="255" t="s">
        <v>146</v>
      </c>
    </row>
    <row r="1522" s="14" customFormat="1">
      <c r="A1522" s="14"/>
      <c r="B1522" s="245"/>
      <c r="C1522" s="246"/>
      <c r="D1522" s="236" t="s">
        <v>153</v>
      </c>
      <c r="E1522" s="247" t="s">
        <v>1</v>
      </c>
      <c r="F1522" s="248" t="s">
        <v>232</v>
      </c>
      <c r="G1522" s="246"/>
      <c r="H1522" s="249">
        <v>16.535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153</v>
      </c>
      <c r="AU1522" s="255" t="s">
        <v>89</v>
      </c>
      <c r="AV1522" s="14" t="s">
        <v>89</v>
      </c>
      <c r="AW1522" s="14" t="s">
        <v>34</v>
      </c>
      <c r="AX1522" s="14" t="s">
        <v>80</v>
      </c>
      <c r="AY1522" s="255" t="s">
        <v>146</v>
      </c>
    </row>
    <row r="1523" s="14" customFormat="1">
      <c r="A1523" s="14"/>
      <c r="B1523" s="245"/>
      <c r="C1523" s="246"/>
      <c r="D1523" s="236" t="s">
        <v>153</v>
      </c>
      <c r="E1523" s="247" t="s">
        <v>1</v>
      </c>
      <c r="F1523" s="248" t="s">
        <v>233</v>
      </c>
      <c r="G1523" s="246"/>
      <c r="H1523" s="249">
        <v>13.821999999999999</v>
      </c>
      <c r="I1523" s="250"/>
      <c r="J1523" s="246"/>
      <c r="K1523" s="246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153</v>
      </c>
      <c r="AU1523" s="255" t="s">
        <v>89</v>
      </c>
      <c r="AV1523" s="14" t="s">
        <v>89</v>
      </c>
      <c r="AW1523" s="14" t="s">
        <v>34</v>
      </c>
      <c r="AX1523" s="14" t="s">
        <v>80</v>
      </c>
      <c r="AY1523" s="255" t="s">
        <v>146</v>
      </c>
    </row>
    <row r="1524" s="14" customFormat="1">
      <c r="A1524" s="14"/>
      <c r="B1524" s="245"/>
      <c r="C1524" s="246"/>
      <c r="D1524" s="236" t="s">
        <v>153</v>
      </c>
      <c r="E1524" s="247" t="s">
        <v>1</v>
      </c>
      <c r="F1524" s="248" t="s">
        <v>234</v>
      </c>
      <c r="G1524" s="246"/>
      <c r="H1524" s="249">
        <v>15.464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153</v>
      </c>
      <c r="AU1524" s="255" t="s">
        <v>89</v>
      </c>
      <c r="AV1524" s="14" t="s">
        <v>89</v>
      </c>
      <c r="AW1524" s="14" t="s">
        <v>34</v>
      </c>
      <c r="AX1524" s="14" t="s">
        <v>80</v>
      </c>
      <c r="AY1524" s="255" t="s">
        <v>146</v>
      </c>
    </row>
    <row r="1525" s="14" customFormat="1">
      <c r="A1525" s="14"/>
      <c r="B1525" s="245"/>
      <c r="C1525" s="246"/>
      <c r="D1525" s="236" t="s">
        <v>153</v>
      </c>
      <c r="E1525" s="247" t="s">
        <v>1</v>
      </c>
      <c r="F1525" s="248" t="s">
        <v>235</v>
      </c>
      <c r="G1525" s="246"/>
      <c r="H1525" s="249">
        <v>16.128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153</v>
      </c>
      <c r="AU1525" s="255" t="s">
        <v>89</v>
      </c>
      <c r="AV1525" s="14" t="s">
        <v>89</v>
      </c>
      <c r="AW1525" s="14" t="s">
        <v>34</v>
      </c>
      <c r="AX1525" s="14" t="s">
        <v>80</v>
      </c>
      <c r="AY1525" s="255" t="s">
        <v>146</v>
      </c>
    </row>
    <row r="1526" s="16" customFormat="1">
      <c r="A1526" s="16"/>
      <c r="B1526" s="267"/>
      <c r="C1526" s="268"/>
      <c r="D1526" s="236" t="s">
        <v>153</v>
      </c>
      <c r="E1526" s="269" t="s">
        <v>1</v>
      </c>
      <c r="F1526" s="270" t="s">
        <v>163</v>
      </c>
      <c r="G1526" s="268"/>
      <c r="H1526" s="271">
        <v>173.61500000000001</v>
      </c>
      <c r="I1526" s="272"/>
      <c r="J1526" s="268"/>
      <c r="K1526" s="268"/>
      <c r="L1526" s="273"/>
      <c r="M1526" s="274"/>
      <c r="N1526" s="275"/>
      <c r="O1526" s="275"/>
      <c r="P1526" s="275"/>
      <c r="Q1526" s="275"/>
      <c r="R1526" s="275"/>
      <c r="S1526" s="275"/>
      <c r="T1526" s="27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T1526" s="277" t="s">
        <v>153</v>
      </c>
      <c r="AU1526" s="277" t="s">
        <v>89</v>
      </c>
      <c r="AV1526" s="16" t="s">
        <v>92</v>
      </c>
      <c r="AW1526" s="16" t="s">
        <v>34</v>
      </c>
      <c r="AX1526" s="16" t="s">
        <v>80</v>
      </c>
      <c r="AY1526" s="277" t="s">
        <v>146</v>
      </c>
    </row>
    <row r="1527" s="13" customFormat="1">
      <c r="A1527" s="13"/>
      <c r="B1527" s="234"/>
      <c r="C1527" s="235"/>
      <c r="D1527" s="236" t="s">
        <v>153</v>
      </c>
      <c r="E1527" s="237" t="s">
        <v>1</v>
      </c>
      <c r="F1527" s="238" t="s">
        <v>191</v>
      </c>
      <c r="G1527" s="235"/>
      <c r="H1527" s="237" t="s">
        <v>1</v>
      </c>
      <c r="I1527" s="239"/>
      <c r="J1527" s="235"/>
      <c r="K1527" s="235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153</v>
      </c>
      <c r="AU1527" s="244" t="s">
        <v>89</v>
      </c>
      <c r="AV1527" s="13" t="s">
        <v>85</v>
      </c>
      <c r="AW1527" s="13" t="s">
        <v>34</v>
      </c>
      <c r="AX1527" s="13" t="s">
        <v>80</v>
      </c>
      <c r="AY1527" s="244" t="s">
        <v>146</v>
      </c>
    </row>
    <row r="1528" s="14" customFormat="1">
      <c r="A1528" s="14"/>
      <c r="B1528" s="245"/>
      <c r="C1528" s="246"/>
      <c r="D1528" s="236" t="s">
        <v>153</v>
      </c>
      <c r="E1528" s="247" t="s">
        <v>1</v>
      </c>
      <c r="F1528" s="248" t="s">
        <v>236</v>
      </c>
      <c r="G1528" s="246"/>
      <c r="H1528" s="249">
        <v>12.201000000000001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153</v>
      </c>
      <c r="AU1528" s="255" t="s">
        <v>89</v>
      </c>
      <c r="AV1528" s="14" t="s">
        <v>89</v>
      </c>
      <c r="AW1528" s="14" t="s">
        <v>34</v>
      </c>
      <c r="AX1528" s="14" t="s">
        <v>80</v>
      </c>
      <c r="AY1528" s="255" t="s">
        <v>146</v>
      </c>
    </row>
    <row r="1529" s="16" customFormat="1">
      <c r="A1529" s="16"/>
      <c r="B1529" s="267"/>
      <c r="C1529" s="268"/>
      <c r="D1529" s="236" t="s">
        <v>153</v>
      </c>
      <c r="E1529" s="269" t="s">
        <v>1</v>
      </c>
      <c r="F1529" s="270" t="s">
        <v>163</v>
      </c>
      <c r="G1529" s="268"/>
      <c r="H1529" s="271">
        <v>12.201000000000001</v>
      </c>
      <c r="I1529" s="272"/>
      <c r="J1529" s="268"/>
      <c r="K1529" s="268"/>
      <c r="L1529" s="273"/>
      <c r="M1529" s="274"/>
      <c r="N1529" s="275"/>
      <c r="O1529" s="275"/>
      <c r="P1529" s="275"/>
      <c r="Q1529" s="275"/>
      <c r="R1529" s="275"/>
      <c r="S1529" s="275"/>
      <c r="T1529" s="27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277" t="s">
        <v>153</v>
      </c>
      <c r="AU1529" s="277" t="s">
        <v>89</v>
      </c>
      <c r="AV1529" s="16" t="s">
        <v>92</v>
      </c>
      <c r="AW1529" s="16" t="s">
        <v>34</v>
      </c>
      <c r="AX1529" s="16" t="s">
        <v>80</v>
      </c>
      <c r="AY1529" s="277" t="s">
        <v>146</v>
      </c>
    </row>
    <row r="1530" s="13" customFormat="1">
      <c r="A1530" s="13"/>
      <c r="B1530" s="234"/>
      <c r="C1530" s="235"/>
      <c r="D1530" s="236" t="s">
        <v>153</v>
      </c>
      <c r="E1530" s="237" t="s">
        <v>1</v>
      </c>
      <c r="F1530" s="238" t="s">
        <v>200</v>
      </c>
      <c r="G1530" s="235"/>
      <c r="H1530" s="237" t="s">
        <v>1</v>
      </c>
      <c r="I1530" s="239"/>
      <c r="J1530" s="235"/>
      <c r="K1530" s="235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153</v>
      </c>
      <c r="AU1530" s="244" t="s">
        <v>89</v>
      </c>
      <c r="AV1530" s="13" t="s">
        <v>85</v>
      </c>
      <c r="AW1530" s="13" t="s">
        <v>34</v>
      </c>
      <c r="AX1530" s="13" t="s">
        <v>80</v>
      </c>
      <c r="AY1530" s="244" t="s">
        <v>146</v>
      </c>
    </row>
    <row r="1531" s="14" customFormat="1">
      <c r="A1531" s="14"/>
      <c r="B1531" s="245"/>
      <c r="C1531" s="246"/>
      <c r="D1531" s="236" t="s">
        <v>153</v>
      </c>
      <c r="E1531" s="247" t="s">
        <v>1</v>
      </c>
      <c r="F1531" s="248" t="s">
        <v>237</v>
      </c>
      <c r="G1531" s="246"/>
      <c r="H1531" s="249">
        <v>11.911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153</v>
      </c>
      <c r="AU1531" s="255" t="s">
        <v>89</v>
      </c>
      <c r="AV1531" s="14" t="s">
        <v>89</v>
      </c>
      <c r="AW1531" s="14" t="s">
        <v>34</v>
      </c>
      <c r="AX1531" s="14" t="s">
        <v>80</v>
      </c>
      <c r="AY1531" s="255" t="s">
        <v>146</v>
      </c>
    </row>
    <row r="1532" s="16" customFormat="1">
      <c r="A1532" s="16"/>
      <c r="B1532" s="267"/>
      <c r="C1532" s="268"/>
      <c r="D1532" s="236" t="s">
        <v>153</v>
      </c>
      <c r="E1532" s="269" t="s">
        <v>1</v>
      </c>
      <c r="F1532" s="270" t="s">
        <v>163</v>
      </c>
      <c r="G1532" s="268"/>
      <c r="H1532" s="271">
        <v>11.911</v>
      </c>
      <c r="I1532" s="272"/>
      <c r="J1532" s="268"/>
      <c r="K1532" s="268"/>
      <c r="L1532" s="273"/>
      <c r="M1532" s="274"/>
      <c r="N1532" s="275"/>
      <c r="O1532" s="275"/>
      <c r="P1532" s="275"/>
      <c r="Q1532" s="275"/>
      <c r="R1532" s="275"/>
      <c r="S1532" s="275"/>
      <c r="T1532" s="27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T1532" s="277" t="s">
        <v>153</v>
      </c>
      <c r="AU1532" s="277" t="s">
        <v>89</v>
      </c>
      <c r="AV1532" s="16" t="s">
        <v>92</v>
      </c>
      <c r="AW1532" s="16" t="s">
        <v>34</v>
      </c>
      <c r="AX1532" s="16" t="s">
        <v>80</v>
      </c>
      <c r="AY1532" s="277" t="s">
        <v>146</v>
      </c>
    </row>
    <row r="1533" s="13" customFormat="1">
      <c r="A1533" s="13"/>
      <c r="B1533" s="234"/>
      <c r="C1533" s="235"/>
      <c r="D1533" s="236" t="s">
        <v>153</v>
      </c>
      <c r="E1533" s="237" t="s">
        <v>1</v>
      </c>
      <c r="F1533" s="238" t="s">
        <v>238</v>
      </c>
      <c r="G1533" s="235"/>
      <c r="H1533" s="237" t="s">
        <v>1</v>
      </c>
      <c r="I1533" s="239"/>
      <c r="J1533" s="235"/>
      <c r="K1533" s="235"/>
      <c r="L1533" s="240"/>
      <c r="M1533" s="241"/>
      <c r="N1533" s="242"/>
      <c r="O1533" s="242"/>
      <c r="P1533" s="242"/>
      <c r="Q1533" s="242"/>
      <c r="R1533" s="242"/>
      <c r="S1533" s="242"/>
      <c r="T1533" s="24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4" t="s">
        <v>153</v>
      </c>
      <c r="AU1533" s="244" t="s">
        <v>89</v>
      </c>
      <c r="AV1533" s="13" t="s">
        <v>85</v>
      </c>
      <c r="AW1533" s="13" t="s">
        <v>34</v>
      </c>
      <c r="AX1533" s="13" t="s">
        <v>80</v>
      </c>
      <c r="AY1533" s="244" t="s">
        <v>146</v>
      </c>
    </row>
    <row r="1534" s="13" customFormat="1">
      <c r="A1534" s="13"/>
      <c r="B1534" s="234"/>
      <c r="C1534" s="235"/>
      <c r="D1534" s="236" t="s">
        <v>153</v>
      </c>
      <c r="E1534" s="237" t="s">
        <v>1</v>
      </c>
      <c r="F1534" s="238" t="s">
        <v>191</v>
      </c>
      <c r="G1534" s="235"/>
      <c r="H1534" s="237" t="s">
        <v>1</v>
      </c>
      <c r="I1534" s="239"/>
      <c r="J1534" s="235"/>
      <c r="K1534" s="235"/>
      <c r="L1534" s="240"/>
      <c r="M1534" s="241"/>
      <c r="N1534" s="242"/>
      <c r="O1534" s="242"/>
      <c r="P1534" s="242"/>
      <c r="Q1534" s="242"/>
      <c r="R1534" s="242"/>
      <c r="S1534" s="242"/>
      <c r="T1534" s="24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4" t="s">
        <v>153</v>
      </c>
      <c r="AU1534" s="244" t="s">
        <v>89</v>
      </c>
      <c r="AV1534" s="13" t="s">
        <v>85</v>
      </c>
      <c r="AW1534" s="13" t="s">
        <v>34</v>
      </c>
      <c r="AX1534" s="13" t="s">
        <v>80</v>
      </c>
      <c r="AY1534" s="244" t="s">
        <v>146</v>
      </c>
    </row>
    <row r="1535" s="14" customFormat="1">
      <c r="A1535" s="14"/>
      <c r="B1535" s="245"/>
      <c r="C1535" s="246"/>
      <c r="D1535" s="236" t="s">
        <v>153</v>
      </c>
      <c r="E1535" s="247" t="s">
        <v>1</v>
      </c>
      <c r="F1535" s="248" t="s">
        <v>239</v>
      </c>
      <c r="G1535" s="246"/>
      <c r="H1535" s="249">
        <v>3.1499999999999999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153</v>
      </c>
      <c r="AU1535" s="255" t="s">
        <v>89</v>
      </c>
      <c r="AV1535" s="14" t="s">
        <v>89</v>
      </c>
      <c r="AW1535" s="14" t="s">
        <v>34</v>
      </c>
      <c r="AX1535" s="14" t="s">
        <v>80</v>
      </c>
      <c r="AY1535" s="255" t="s">
        <v>146</v>
      </c>
    </row>
    <row r="1536" s="16" customFormat="1">
      <c r="A1536" s="16"/>
      <c r="B1536" s="267"/>
      <c r="C1536" s="268"/>
      <c r="D1536" s="236" t="s">
        <v>153</v>
      </c>
      <c r="E1536" s="269" t="s">
        <v>1</v>
      </c>
      <c r="F1536" s="270" t="s">
        <v>163</v>
      </c>
      <c r="G1536" s="268"/>
      <c r="H1536" s="271">
        <v>3.1499999999999999</v>
      </c>
      <c r="I1536" s="272"/>
      <c r="J1536" s="268"/>
      <c r="K1536" s="268"/>
      <c r="L1536" s="273"/>
      <c r="M1536" s="274"/>
      <c r="N1536" s="275"/>
      <c r="O1536" s="275"/>
      <c r="P1536" s="275"/>
      <c r="Q1536" s="275"/>
      <c r="R1536" s="275"/>
      <c r="S1536" s="275"/>
      <c r="T1536" s="27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T1536" s="277" t="s">
        <v>153</v>
      </c>
      <c r="AU1536" s="277" t="s">
        <v>89</v>
      </c>
      <c r="AV1536" s="16" t="s">
        <v>92</v>
      </c>
      <c r="AW1536" s="16" t="s">
        <v>34</v>
      </c>
      <c r="AX1536" s="16" t="s">
        <v>80</v>
      </c>
      <c r="AY1536" s="277" t="s">
        <v>146</v>
      </c>
    </row>
    <row r="1537" s="13" customFormat="1">
      <c r="A1537" s="13"/>
      <c r="B1537" s="234"/>
      <c r="C1537" s="235"/>
      <c r="D1537" s="236" t="s">
        <v>153</v>
      </c>
      <c r="E1537" s="237" t="s">
        <v>1</v>
      </c>
      <c r="F1537" s="238" t="s">
        <v>194</v>
      </c>
      <c r="G1537" s="235"/>
      <c r="H1537" s="237" t="s">
        <v>1</v>
      </c>
      <c r="I1537" s="239"/>
      <c r="J1537" s="235"/>
      <c r="K1537" s="235"/>
      <c r="L1537" s="240"/>
      <c r="M1537" s="241"/>
      <c r="N1537" s="242"/>
      <c r="O1537" s="242"/>
      <c r="P1537" s="242"/>
      <c r="Q1537" s="242"/>
      <c r="R1537" s="242"/>
      <c r="S1537" s="242"/>
      <c r="T1537" s="24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4" t="s">
        <v>153</v>
      </c>
      <c r="AU1537" s="244" t="s">
        <v>89</v>
      </c>
      <c r="AV1537" s="13" t="s">
        <v>85</v>
      </c>
      <c r="AW1537" s="13" t="s">
        <v>34</v>
      </c>
      <c r="AX1537" s="13" t="s">
        <v>80</v>
      </c>
      <c r="AY1537" s="244" t="s">
        <v>146</v>
      </c>
    </row>
    <row r="1538" s="14" customFormat="1">
      <c r="A1538" s="14"/>
      <c r="B1538" s="245"/>
      <c r="C1538" s="246"/>
      <c r="D1538" s="236" t="s">
        <v>153</v>
      </c>
      <c r="E1538" s="247" t="s">
        <v>1</v>
      </c>
      <c r="F1538" s="248" t="s">
        <v>240</v>
      </c>
      <c r="G1538" s="246"/>
      <c r="H1538" s="249">
        <v>3.75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153</v>
      </c>
      <c r="AU1538" s="255" t="s">
        <v>89</v>
      </c>
      <c r="AV1538" s="14" t="s">
        <v>89</v>
      </c>
      <c r="AW1538" s="14" t="s">
        <v>34</v>
      </c>
      <c r="AX1538" s="14" t="s">
        <v>80</v>
      </c>
      <c r="AY1538" s="255" t="s">
        <v>146</v>
      </c>
    </row>
    <row r="1539" s="16" customFormat="1">
      <c r="A1539" s="16"/>
      <c r="B1539" s="267"/>
      <c r="C1539" s="268"/>
      <c r="D1539" s="236" t="s">
        <v>153</v>
      </c>
      <c r="E1539" s="269" t="s">
        <v>1</v>
      </c>
      <c r="F1539" s="270" t="s">
        <v>163</v>
      </c>
      <c r="G1539" s="268"/>
      <c r="H1539" s="271">
        <v>3.75</v>
      </c>
      <c r="I1539" s="272"/>
      <c r="J1539" s="268"/>
      <c r="K1539" s="268"/>
      <c r="L1539" s="273"/>
      <c r="M1539" s="274"/>
      <c r="N1539" s="275"/>
      <c r="O1539" s="275"/>
      <c r="P1539" s="275"/>
      <c r="Q1539" s="275"/>
      <c r="R1539" s="275"/>
      <c r="S1539" s="275"/>
      <c r="T1539" s="27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T1539" s="277" t="s">
        <v>153</v>
      </c>
      <c r="AU1539" s="277" t="s">
        <v>89</v>
      </c>
      <c r="AV1539" s="16" t="s">
        <v>92</v>
      </c>
      <c r="AW1539" s="16" t="s">
        <v>34</v>
      </c>
      <c r="AX1539" s="16" t="s">
        <v>80</v>
      </c>
      <c r="AY1539" s="277" t="s">
        <v>146</v>
      </c>
    </row>
    <row r="1540" s="13" customFormat="1">
      <c r="A1540" s="13"/>
      <c r="B1540" s="234"/>
      <c r="C1540" s="235"/>
      <c r="D1540" s="236" t="s">
        <v>153</v>
      </c>
      <c r="E1540" s="237" t="s">
        <v>1</v>
      </c>
      <c r="F1540" s="238" t="s">
        <v>156</v>
      </c>
      <c r="G1540" s="235"/>
      <c r="H1540" s="237" t="s">
        <v>1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153</v>
      </c>
      <c r="AU1540" s="244" t="s">
        <v>89</v>
      </c>
      <c r="AV1540" s="13" t="s">
        <v>85</v>
      </c>
      <c r="AW1540" s="13" t="s">
        <v>34</v>
      </c>
      <c r="AX1540" s="13" t="s">
        <v>80</v>
      </c>
      <c r="AY1540" s="244" t="s">
        <v>146</v>
      </c>
    </row>
    <row r="1541" s="14" customFormat="1">
      <c r="A1541" s="14"/>
      <c r="B1541" s="245"/>
      <c r="C1541" s="246"/>
      <c r="D1541" s="236" t="s">
        <v>153</v>
      </c>
      <c r="E1541" s="247" t="s">
        <v>1</v>
      </c>
      <c r="F1541" s="248" t="s">
        <v>241</v>
      </c>
      <c r="G1541" s="246"/>
      <c r="H1541" s="249">
        <v>3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153</v>
      </c>
      <c r="AU1541" s="255" t="s">
        <v>89</v>
      </c>
      <c r="AV1541" s="14" t="s">
        <v>89</v>
      </c>
      <c r="AW1541" s="14" t="s">
        <v>34</v>
      </c>
      <c r="AX1541" s="14" t="s">
        <v>80</v>
      </c>
      <c r="AY1541" s="255" t="s">
        <v>146</v>
      </c>
    </row>
    <row r="1542" s="16" customFormat="1">
      <c r="A1542" s="16"/>
      <c r="B1542" s="267"/>
      <c r="C1542" s="268"/>
      <c r="D1542" s="236" t="s">
        <v>153</v>
      </c>
      <c r="E1542" s="269" t="s">
        <v>1</v>
      </c>
      <c r="F1542" s="270" t="s">
        <v>163</v>
      </c>
      <c r="G1542" s="268"/>
      <c r="H1542" s="271">
        <v>3</v>
      </c>
      <c r="I1542" s="272"/>
      <c r="J1542" s="268"/>
      <c r="K1542" s="268"/>
      <c r="L1542" s="273"/>
      <c r="M1542" s="274"/>
      <c r="N1542" s="275"/>
      <c r="O1542" s="275"/>
      <c r="P1542" s="275"/>
      <c r="Q1542" s="275"/>
      <c r="R1542" s="275"/>
      <c r="S1542" s="275"/>
      <c r="T1542" s="27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T1542" s="277" t="s">
        <v>153</v>
      </c>
      <c r="AU1542" s="277" t="s">
        <v>89</v>
      </c>
      <c r="AV1542" s="16" t="s">
        <v>92</v>
      </c>
      <c r="AW1542" s="16" t="s">
        <v>34</v>
      </c>
      <c r="AX1542" s="16" t="s">
        <v>80</v>
      </c>
      <c r="AY1542" s="277" t="s">
        <v>146</v>
      </c>
    </row>
    <row r="1543" s="15" customFormat="1">
      <c r="A1543" s="15"/>
      <c r="B1543" s="256"/>
      <c r="C1543" s="257"/>
      <c r="D1543" s="236" t="s">
        <v>153</v>
      </c>
      <c r="E1543" s="258" t="s">
        <v>1</v>
      </c>
      <c r="F1543" s="259" t="s">
        <v>158</v>
      </c>
      <c r="G1543" s="257"/>
      <c r="H1543" s="260">
        <v>207.62700000000001</v>
      </c>
      <c r="I1543" s="261"/>
      <c r="J1543" s="257"/>
      <c r="K1543" s="257"/>
      <c r="L1543" s="262"/>
      <c r="M1543" s="263"/>
      <c r="N1543" s="264"/>
      <c r="O1543" s="264"/>
      <c r="P1543" s="264"/>
      <c r="Q1543" s="264"/>
      <c r="R1543" s="264"/>
      <c r="S1543" s="264"/>
      <c r="T1543" s="26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6" t="s">
        <v>153</v>
      </c>
      <c r="AU1543" s="266" t="s">
        <v>89</v>
      </c>
      <c r="AV1543" s="15" t="s">
        <v>95</v>
      </c>
      <c r="AW1543" s="15" t="s">
        <v>34</v>
      </c>
      <c r="AX1543" s="15" t="s">
        <v>85</v>
      </c>
      <c r="AY1543" s="266" t="s">
        <v>146</v>
      </c>
    </row>
    <row r="1544" s="2" customFormat="1" ht="24.15" customHeight="1">
      <c r="A1544" s="39"/>
      <c r="B1544" s="40"/>
      <c r="C1544" s="220" t="s">
        <v>799</v>
      </c>
      <c r="D1544" s="220" t="s">
        <v>148</v>
      </c>
      <c r="E1544" s="221" t="s">
        <v>800</v>
      </c>
      <c r="F1544" s="222" t="s">
        <v>801</v>
      </c>
      <c r="G1544" s="223" t="s">
        <v>151</v>
      </c>
      <c r="H1544" s="224">
        <v>200.03700000000001</v>
      </c>
      <c r="I1544" s="225"/>
      <c r="J1544" s="226">
        <f>ROUND(I1544*H1544,2)</f>
        <v>0</v>
      </c>
      <c r="K1544" s="227"/>
      <c r="L1544" s="45"/>
      <c r="M1544" s="228" t="s">
        <v>1</v>
      </c>
      <c r="N1544" s="229" t="s">
        <v>45</v>
      </c>
      <c r="O1544" s="92"/>
      <c r="P1544" s="230">
        <f>O1544*H1544</f>
        <v>0</v>
      </c>
      <c r="Q1544" s="230">
        <v>0</v>
      </c>
      <c r="R1544" s="230">
        <f>Q1544*H1544</f>
        <v>0</v>
      </c>
      <c r="S1544" s="230">
        <v>0.027199999999999998</v>
      </c>
      <c r="T1544" s="231">
        <f>S1544*H1544</f>
        <v>5.4410064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2" t="s">
        <v>355</v>
      </c>
      <c r="AT1544" s="232" t="s">
        <v>148</v>
      </c>
      <c r="AU1544" s="232" t="s">
        <v>89</v>
      </c>
      <c r="AY1544" s="18" t="s">
        <v>146</v>
      </c>
      <c r="BE1544" s="233">
        <f>IF(N1544="základní",J1544,0)</f>
        <v>0</v>
      </c>
      <c r="BF1544" s="233">
        <f>IF(N1544="snížená",J1544,0)</f>
        <v>0</v>
      </c>
      <c r="BG1544" s="233">
        <f>IF(N1544="zákl. přenesená",J1544,0)</f>
        <v>0</v>
      </c>
      <c r="BH1544" s="233">
        <f>IF(N1544="sníž. přenesená",J1544,0)</f>
        <v>0</v>
      </c>
      <c r="BI1544" s="233">
        <f>IF(N1544="nulová",J1544,0)</f>
        <v>0</v>
      </c>
      <c r="BJ1544" s="18" t="s">
        <v>85</v>
      </c>
      <c r="BK1544" s="233">
        <f>ROUND(I1544*H1544,2)</f>
        <v>0</v>
      </c>
      <c r="BL1544" s="18" t="s">
        <v>355</v>
      </c>
      <c r="BM1544" s="232" t="s">
        <v>802</v>
      </c>
    </row>
    <row r="1545" s="13" customFormat="1">
      <c r="A1545" s="13"/>
      <c r="B1545" s="234"/>
      <c r="C1545" s="235"/>
      <c r="D1545" s="236" t="s">
        <v>153</v>
      </c>
      <c r="E1545" s="237" t="s">
        <v>1</v>
      </c>
      <c r="F1545" s="238" t="s">
        <v>154</v>
      </c>
      <c r="G1545" s="235"/>
      <c r="H1545" s="237" t="s">
        <v>1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153</v>
      </c>
      <c r="AU1545" s="244" t="s">
        <v>89</v>
      </c>
      <c r="AV1545" s="13" t="s">
        <v>85</v>
      </c>
      <c r="AW1545" s="13" t="s">
        <v>34</v>
      </c>
      <c r="AX1545" s="13" t="s">
        <v>80</v>
      </c>
      <c r="AY1545" s="244" t="s">
        <v>146</v>
      </c>
    </row>
    <row r="1546" s="14" customFormat="1">
      <c r="A1546" s="14"/>
      <c r="B1546" s="245"/>
      <c r="C1546" s="246"/>
      <c r="D1546" s="236" t="s">
        <v>153</v>
      </c>
      <c r="E1546" s="247" t="s">
        <v>1</v>
      </c>
      <c r="F1546" s="248" t="s">
        <v>226</v>
      </c>
      <c r="G1546" s="246"/>
      <c r="H1546" s="249">
        <v>12.911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153</v>
      </c>
      <c r="AU1546" s="255" t="s">
        <v>89</v>
      </c>
      <c r="AV1546" s="14" t="s">
        <v>89</v>
      </c>
      <c r="AW1546" s="14" t="s">
        <v>34</v>
      </c>
      <c r="AX1546" s="14" t="s">
        <v>80</v>
      </c>
      <c r="AY1546" s="255" t="s">
        <v>146</v>
      </c>
    </row>
    <row r="1547" s="14" customFormat="1">
      <c r="A1547" s="14"/>
      <c r="B1547" s="245"/>
      <c r="C1547" s="246"/>
      <c r="D1547" s="236" t="s">
        <v>153</v>
      </c>
      <c r="E1547" s="247" t="s">
        <v>1</v>
      </c>
      <c r="F1547" s="248" t="s">
        <v>228</v>
      </c>
      <c r="G1547" s="246"/>
      <c r="H1547" s="249">
        <v>28.896000000000001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153</v>
      </c>
      <c r="AU1547" s="255" t="s">
        <v>89</v>
      </c>
      <c r="AV1547" s="14" t="s">
        <v>89</v>
      </c>
      <c r="AW1547" s="14" t="s">
        <v>34</v>
      </c>
      <c r="AX1547" s="14" t="s">
        <v>80</v>
      </c>
      <c r="AY1547" s="255" t="s">
        <v>146</v>
      </c>
    </row>
    <row r="1548" s="14" customFormat="1">
      <c r="A1548" s="14"/>
      <c r="B1548" s="245"/>
      <c r="C1548" s="246"/>
      <c r="D1548" s="236" t="s">
        <v>153</v>
      </c>
      <c r="E1548" s="247" t="s">
        <v>1</v>
      </c>
      <c r="F1548" s="248" t="s">
        <v>229</v>
      </c>
      <c r="G1548" s="246"/>
      <c r="H1548" s="249">
        <v>13.061999999999999</v>
      </c>
      <c r="I1548" s="250"/>
      <c r="J1548" s="246"/>
      <c r="K1548" s="246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153</v>
      </c>
      <c r="AU1548" s="255" t="s">
        <v>89</v>
      </c>
      <c r="AV1548" s="14" t="s">
        <v>89</v>
      </c>
      <c r="AW1548" s="14" t="s">
        <v>34</v>
      </c>
      <c r="AX1548" s="14" t="s">
        <v>80</v>
      </c>
      <c r="AY1548" s="255" t="s">
        <v>146</v>
      </c>
    </row>
    <row r="1549" s="14" customFormat="1">
      <c r="A1549" s="14"/>
      <c r="B1549" s="245"/>
      <c r="C1549" s="246"/>
      <c r="D1549" s="236" t="s">
        <v>153</v>
      </c>
      <c r="E1549" s="247" t="s">
        <v>1</v>
      </c>
      <c r="F1549" s="248" t="s">
        <v>230</v>
      </c>
      <c r="G1549" s="246"/>
      <c r="H1549" s="249">
        <v>20.721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153</v>
      </c>
      <c r="AU1549" s="255" t="s">
        <v>89</v>
      </c>
      <c r="AV1549" s="14" t="s">
        <v>89</v>
      </c>
      <c r="AW1549" s="14" t="s">
        <v>34</v>
      </c>
      <c r="AX1549" s="14" t="s">
        <v>80</v>
      </c>
      <c r="AY1549" s="255" t="s">
        <v>146</v>
      </c>
    </row>
    <row r="1550" s="14" customFormat="1">
      <c r="A1550" s="14"/>
      <c r="B1550" s="245"/>
      <c r="C1550" s="246"/>
      <c r="D1550" s="236" t="s">
        <v>153</v>
      </c>
      <c r="E1550" s="247" t="s">
        <v>1</v>
      </c>
      <c r="F1550" s="248" t="s">
        <v>231</v>
      </c>
      <c r="G1550" s="246"/>
      <c r="H1550" s="249">
        <v>17.385999999999999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153</v>
      </c>
      <c r="AU1550" s="255" t="s">
        <v>89</v>
      </c>
      <c r="AV1550" s="14" t="s">
        <v>89</v>
      </c>
      <c r="AW1550" s="14" t="s">
        <v>34</v>
      </c>
      <c r="AX1550" s="14" t="s">
        <v>80</v>
      </c>
      <c r="AY1550" s="255" t="s">
        <v>146</v>
      </c>
    </row>
    <row r="1551" s="14" customFormat="1">
      <c r="A1551" s="14"/>
      <c r="B1551" s="245"/>
      <c r="C1551" s="246"/>
      <c r="D1551" s="236" t="s">
        <v>153</v>
      </c>
      <c r="E1551" s="247" t="s">
        <v>1</v>
      </c>
      <c r="F1551" s="248" t="s">
        <v>232</v>
      </c>
      <c r="G1551" s="246"/>
      <c r="H1551" s="249">
        <v>16.535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153</v>
      </c>
      <c r="AU1551" s="255" t="s">
        <v>89</v>
      </c>
      <c r="AV1551" s="14" t="s">
        <v>89</v>
      </c>
      <c r="AW1551" s="14" t="s">
        <v>34</v>
      </c>
      <c r="AX1551" s="14" t="s">
        <v>80</v>
      </c>
      <c r="AY1551" s="255" t="s">
        <v>146</v>
      </c>
    </row>
    <row r="1552" s="14" customFormat="1">
      <c r="A1552" s="14"/>
      <c r="B1552" s="245"/>
      <c r="C1552" s="246"/>
      <c r="D1552" s="236" t="s">
        <v>153</v>
      </c>
      <c r="E1552" s="247" t="s">
        <v>1</v>
      </c>
      <c r="F1552" s="248" t="s">
        <v>233</v>
      </c>
      <c r="G1552" s="246"/>
      <c r="H1552" s="249">
        <v>13.821999999999999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153</v>
      </c>
      <c r="AU1552" s="255" t="s">
        <v>89</v>
      </c>
      <c r="AV1552" s="14" t="s">
        <v>89</v>
      </c>
      <c r="AW1552" s="14" t="s">
        <v>34</v>
      </c>
      <c r="AX1552" s="14" t="s">
        <v>80</v>
      </c>
      <c r="AY1552" s="255" t="s">
        <v>146</v>
      </c>
    </row>
    <row r="1553" s="14" customFormat="1">
      <c r="A1553" s="14"/>
      <c r="B1553" s="245"/>
      <c r="C1553" s="246"/>
      <c r="D1553" s="236" t="s">
        <v>153</v>
      </c>
      <c r="E1553" s="247" t="s">
        <v>1</v>
      </c>
      <c r="F1553" s="248" t="s">
        <v>234</v>
      </c>
      <c r="G1553" s="246"/>
      <c r="H1553" s="249">
        <v>15.464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153</v>
      </c>
      <c r="AU1553" s="255" t="s">
        <v>89</v>
      </c>
      <c r="AV1553" s="14" t="s">
        <v>89</v>
      </c>
      <c r="AW1553" s="14" t="s">
        <v>34</v>
      </c>
      <c r="AX1553" s="14" t="s">
        <v>80</v>
      </c>
      <c r="AY1553" s="255" t="s">
        <v>146</v>
      </c>
    </row>
    <row r="1554" s="14" customFormat="1">
      <c r="A1554" s="14"/>
      <c r="B1554" s="245"/>
      <c r="C1554" s="246"/>
      <c r="D1554" s="236" t="s">
        <v>153</v>
      </c>
      <c r="E1554" s="247" t="s">
        <v>1</v>
      </c>
      <c r="F1554" s="248" t="s">
        <v>235</v>
      </c>
      <c r="G1554" s="246"/>
      <c r="H1554" s="249">
        <v>16.128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153</v>
      </c>
      <c r="AU1554" s="255" t="s">
        <v>89</v>
      </c>
      <c r="AV1554" s="14" t="s">
        <v>89</v>
      </c>
      <c r="AW1554" s="14" t="s">
        <v>34</v>
      </c>
      <c r="AX1554" s="14" t="s">
        <v>80</v>
      </c>
      <c r="AY1554" s="255" t="s">
        <v>146</v>
      </c>
    </row>
    <row r="1555" s="16" customFormat="1">
      <c r="A1555" s="16"/>
      <c r="B1555" s="267"/>
      <c r="C1555" s="268"/>
      <c r="D1555" s="236" t="s">
        <v>153</v>
      </c>
      <c r="E1555" s="269" t="s">
        <v>1</v>
      </c>
      <c r="F1555" s="270" t="s">
        <v>163</v>
      </c>
      <c r="G1555" s="268"/>
      <c r="H1555" s="271">
        <v>154.92500000000001</v>
      </c>
      <c r="I1555" s="272"/>
      <c r="J1555" s="268"/>
      <c r="K1555" s="268"/>
      <c r="L1555" s="273"/>
      <c r="M1555" s="274"/>
      <c r="N1555" s="275"/>
      <c r="O1555" s="275"/>
      <c r="P1555" s="275"/>
      <c r="Q1555" s="275"/>
      <c r="R1555" s="275"/>
      <c r="S1555" s="275"/>
      <c r="T1555" s="27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77" t="s">
        <v>153</v>
      </c>
      <c r="AU1555" s="277" t="s">
        <v>89</v>
      </c>
      <c r="AV1555" s="16" t="s">
        <v>92</v>
      </c>
      <c r="AW1555" s="16" t="s">
        <v>34</v>
      </c>
      <c r="AX1555" s="16" t="s">
        <v>80</v>
      </c>
      <c r="AY1555" s="277" t="s">
        <v>146</v>
      </c>
    </row>
    <row r="1556" s="13" customFormat="1">
      <c r="A1556" s="13"/>
      <c r="B1556" s="234"/>
      <c r="C1556" s="235"/>
      <c r="D1556" s="236" t="s">
        <v>153</v>
      </c>
      <c r="E1556" s="237" t="s">
        <v>1</v>
      </c>
      <c r="F1556" s="238" t="s">
        <v>191</v>
      </c>
      <c r="G1556" s="235"/>
      <c r="H1556" s="237" t="s">
        <v>1</v>
      </c>
      <c r="I1556" s="239"/>
      <c r="J1556" s="235"/>
      <c r="K1556" s="235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153</v>
      </c>
      <c r="AU1556" s="244" t="s">
        <v>89</v>
      </c>
      <c r="AV1556" s="13" t="s">
        <v>85</v>
      </c>
      <c r="AW1556" s="13" t="s">
        <v>34</v>
      </c>
      <c r="AX1556" s="13" t="s">
        <v>80</v>
      </c>
      <c r="AY1556" s="244" t="s">
        <v>146</v>
      </c>
    </row>
    <row r="1557" s="14" customFormat="1">
      <c r="A1557" s="14"/>
      <c r="B1557" s="245"/>
      <c r="C1557" s="246"/>
      <c r="D1557" s="236" t="s">
        <v>153</v>
      </c>
      <c r="E1557" s="247" t="s">
        <v>1</v>
      </c>
      <c r="F1557" s="248" t="s">
        <v>236</v>
      </c>
      <c r="G1557" s="246"/>
      <c r="H1557" s="249">
        <v>12.201000000000001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153</v>
      </c>
      <c r="AU1557" s="255" t="s">
        <v>89</v>
      </c>
      <c r="AV1557" s="14" t="s">
        <v>89</v>
      </c>
      <c r="AW1557" s="14" t="s">
        <v>34</v>
      </c>
      <c r="AX1557" s="14" t="s">
        <v>80</v>
      </c>
      <c r="AY1557" s="255" t="s">
        <v>146</v>
      </c>
    </row>
    <row r="1558" s="16" customFormat="1">
      <c r="A1558" s="16"/>
      <c r="B1558" s="267"/>
      <c r="C1558" s="268"/>
      <c r="D1558" s="236" t="s">
        <v>153</v>
      </c>
      <c r="E1558" s="269" t="s">
        <v>1</v>
      </c>
      <c r="F1558" s="270" t="s">
        <v>163</v>
      </c>
      <c r="G1558" s="268"/>
      <c r="H1558" s="271">
        <v>12.201000000000001</v>
      </c>
      <c r="I1558" s="272"/>
      <c r="J1558" s="268"/>
      <c r="K1558" s="268"/>
      <c r="L1558" s="273"/>
      <c r="M1558" s="274"/>
      <c r="N1558" s="275"/>
      <c r="O1558" s="275"/>
      <c r="P1558" s="275"/>
      <c r="Q1558" s="275"/>
      <c r="R1558" s="275"/>
      <c r="S1558" s="275"/>
      <c r="T1558" s="27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T1558" s="277" t="s">
        <v>153</v>
      </c>
      <c r="AU1558" s="277" t="s">
        <v>89</v>
      </c>
      <c r="AV1558" s="16" t="s">
        <v>92</v>
      </c>
      <c r="AW1558" s="16" t="s">
        <v>34</v>
      </c>
      <c r="AX1558" s="16" t="s">
        <v>80</v>
      </c>
      <c r="AY1558" s="277" t="s">
        <v>146</v>
      </c>
    </row>
    <row r="1559" s="13" customFormat="1">
      <c r="A1559" s="13"/>
      <c r="B1559" s="234"/>
      <c r="C1559" s="235"/>
      <c r="D1559" s="236" t="s">
        <v>153</v>
      </c>
      <c r="E1559" s="237" t="s">
        <v>1</v>
      </c>
      <c r="F1559" s="238" t="s">
        <v>200</v>
      </c>
      <c r="G1559" s="235"/>
      <c r="H1559" s="237" t="s">
        <v>1</v>
      </c>
      <c r="I1559" s="239"/>
      <c r="J1559" s="235"/>
      <c r="K1559" s="235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153</v>
      </c>
      <c r="AU1559" s="244" t="s">
        <v>89</v>
      </c>
      <c r="AV1559" s="13" t="s">
        <v>85</v>
      </c>
      <c r="AW1559" s="13" t="s">
        <v>34</v>
      </c>
      <c r="AX1559" s="13" t="s">
        <v>80</v>
      </c>
      <c r="AY1559" s="244" t="s">
        <v>146</v>
      </c>
    </row>
    <row r="1560" s="14" customFormat="1">
      <c r="A1560" s="14"/>
      <c r="B1560" s="245"/>
      <c r="C1560" s="246"/>
      <c r="D1560" s="236" t="s">
        <v>153</v>
      </c>
      <c r="E1560" s="247" t="s">
        <v>1</v>
      </c>
      <c r="F1560" s="248" t="s">
        <v>237</v>
      </c>
      <c r="G1560" s="246"/>
      <c r="H1560" s="249">
        <v>11.911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153</v>
      </c>
      <c r="AU1560" s="255" t="s">
        <v>89</v>
      </c>
      <c r="AV1560" s="14" t="s">
        <v>89</v>
      </c>
      <c r="AW1560" s="14" t="s">
        <v>34</v>
      </c>
      <c r="AX1560" s="14" t="s">
        <v>80</v>
      </c>
      <c r="AY1560" s="255" t="s">
        <v>146</v>
      </c>
    </row>
    <row r="1561" s="16" customFormat="1">
      <c r="A1561" s="16"/>
      <c r="B1561" s="267"/>
      <c r="C1561" s="268"/>
      <c r="D1561" s="236" t="s">
        <v>153</v>
      </c>
      <c r="E1561" s="269" t="s">
        <v>1</v>
      </c>
      <c r="F1561" s="270" t="s">
        <v>163</v>
      </c>
      <c r="G1561" s="268"/>
      <c r="H1561" s="271">
        <v>11.911</v>
      </c>
      <c r="I1561" s="272"/>
      <c r="J1561" s="268"/>
      <c r="K1561" s="268"/>
      <c r="L1561" s="273"/>
      <c r="M1561" s="274"/>
      <c r="N1561" s="275"/>
      <c r="O1561" s="275"/>
      <c r="P1561" s="275"/>
      <c r="Q1561" s="275"/>
      <c r="R1561" s="275"/>
      <c r="S1561" s="275"/>
      <c r="T1561" s="27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77" t="s">
        <v>153</v>
      </c>
      <c r="AU1561" s="277" t="s">
        <v>89</v>
      </c>
      <c r="AV1561" s="16" t="s">
        <v>92</v>
      </c>
      <c r="AW1561" s="16" t="s">
        <v>34</v>
      </c>
      <c r="AX1561" s="16" t="s">
        <v>80</v>
      </c>
      <c r="AY1561" s="277" t="s">
        <v>146</v>
      </c>
    </row>
    <row r="1562" s="13" customFormat="1">
      <c r="A1562" s="13"/>
      <c r="B1562" s="234"/>
      <c r="C1562" s="235"/>
      <c r="D1562" s="236" t="s">
        <v>153</v>
      </c>
      <c r="E1562" s="237" t="s">
        <v>1</v>
      </c>
      <c r="F1562" s="238" t="s">
        <v>803</v>
      </c>
      <c r="G1562" s="235"/>
      <c r="H1562" s="237" t="s">
        <v>1</v>
      </c>
      <c r="I1562" s="239"/>
      <c r="J1562" s="235"/>
      <c r="K1562" s="235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153</v>
      </c>
      <c r="AU1562" s="244" t="s">
        <v>89</v>
      </c>
      <c r="AV1562" s="13" t="s">
        <v>85</v>
      </c>
      <c r="AW1562" s="13" t="s">
        <v>34</v>
      </c>
      <c r="AX1562" s="13" t="s">
        <v>80</v>
      </c>
      <c r="AY1562" s="244" t="s">
        <v>146</v>
      </c>
    </row>
    <row r="1563" s="14" customFormat="1">
      <c r="A1563" s="14"/>
      <c r="B1563" s="245"/>
      <c r="C1563" s="246"/>
      <c r="D1563" s="236" t="s">
        <v>153</v>
      </c>
      <c r="E1563" s="247" t="s">
        <v>1</v>
      </c>
      <c r="F1563" s="248" t="s">
        <v>804</v>
      </c>
      <c r="G1563" s="246"/>
      <c r="H1563" s="249">
        <v>18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153</v>
      </c>
      <c r="AU1563" s="255" t="s">
        <v>89</v>
      </c>
      <c r="AV1563" s="14" t="s">
        <v>89</v>
      </c>
      <c r="AW1563" s="14" t="s">
        <v>34</v>
      </c>
      <c r="AX1563" s="14" t="s">
        <v>80</v>
      </c>
      <c r="AY1563" s="255" t="s">
        <v>146</v>
      </c>
    </row>
    <row r="1564" s="13" customFormat="1">
      <c r="A1564" s="13"/>
      <c r="B1564" s="234"/>
      <c r="C1564" s="235"/>
      <c r="D1564" s="236" t="s">
        <v>153</v>
      </c>
      <c r="E1564" s="237" t="s">
        <v>1</v>
      </c>
      <c r="F1564" s="238" t="s">
        <v>238</v>
      </c>
      <c r="G1564" s="235"/>
      <c r="H1564" s="237" t="s">
        <v>1</v>
      </c>
      <c r="I1564" s="239"/>
      <c r="J1564" s="235"/>
      <c r="K1564" s="235"/>
      <c r="L1564" s="240"/>
      <c r="M1564" s="241"/>
      <c r="N1564" s="242"/>
      <c r="O1564" s="242"/>
      <c r="P1564" s="242"/>
      <c r="Q1564" s="242"/>
      <c r="R1564" s="242"/>
      <c r="S1564" s="242"/>
      <c r="T1564" s="24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4" t="s">
        <v>153</v>
      </c>
      <c r="AU1564" s="244" t="s">
        <v>89</v>
      </c>
      <c r="AV1564" s="13" t="s">
        <v>85</v>
      </c>
      <c r="AW1564" s="13" t="s">
        <v>34</v>
      </c>
      <c r="AX1564" s="13" t="s">
        <v>80</v>
      </c>
      <c r="AY1564" s="244" t="s">
        <v>146</v>
      </c>
    </row>
    <row r="1565" s="14" customFormat="1">
      <c r="A1565" s="14"/>
      <c r="B1565" s="245"/>
      <c r="C1565" s="246"/>
      <c r="D1565" s="236" t="s">
        <v>153</v>
      </c>
      <c r="E1565" s="247" t="s">
        <v>1</v>
      </c>
      <c r="F1565" s="248" t="s">
        <v>805</v>
      </c>
      <c r="G1565" s="246"/>
      <c r="H1565" s="249">
        <v>3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153</v>
      </c>
      <c r="AU1565" s="255" t="s">
        <v>89</v>
      </c>
      <c r="AV1565" s="14" t="s">
        <v>89</v>
      </c>
      <c r="AW1565" s="14" t="s">
        <v>34</v>
      </c>
      <c r="AX1565" s="14" t="s">
        <v>80</v>
      </c>
      <c r="AY1565" s="255" t="s">
        <v>146</v>
      </c>
    </row>
    <row r="1566" s="15" customFormat="1">
      <c r="A1566" s="15"/>
      <c r="B1566" s="256"/>
      <c r="C1566" s="257"/>
      <c r="D1566" s="236" t="s">
        <v>153</v>
      </c>
      <c r="E1566" s="258" t="s">
        <v>1</v>
      </c>
      <c r="F1566" s="259" t="s">
        <v>158</v>
      </c>
      <c r="G1566" s="257"/>
      <c r="H1566" s="260">
        <v>200.03700000000001</v>
      </c>
      <c r="I1566" s="261"/>
      <c r="J1566" s="257"/>
      <c r="K1566" s="257"/>
      <c r="L1566" s="262"/>
      <c r="M1566" s="263"/>
      <c r="N1566" s="264"/>
      <c r="O1566" s="264"/>
      <c r="P1566" s="264"/>
      <c r="Q1566" s="264"/>
      <c r="R1566" s="264"/>
      <c r="S1566" s="264"/>
      <c r="T1566" s="26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66" t="s">
        <v>153</v>
      </c>
      <c r="AU1566" s="266" t="s">
        <v>89</v>
      </c>
      <c r="AV1566" s="15" t="s">
        <v>95</v>
      </c>
      <c r="AW1566" s="15" t="s">
        <v>34</v>
      </c>
      <c r="AX1566" s="15" t="s">
        <v>85</v>
      </c>
      <c r="AY1566" s="266" t="s">
        <v>146</v>
      </c>
    </row>
    <row r="1567" s="2" customFormat="1" ht="33" customHeight="1">
      <c r="A1567" s="39"/>
      <c r="B1567" s="40"/>
      <c r="C1567" s="220" t="s">
        <v>806</v>
      </c>
      <c r="D1567" s="220" t="s">
        <v>148</v>
      </c>
      <c r="E1567" s="221" t="s">
        <v>807</v>
      </c>
      <c r="F1567" s="222" t="s">
        <v>808</v>
      </c>
      <c r="G1567" s="223" t="s">
        <v>151</v>
      </c>
      <c r="H1567" s="224">
        <v>207.62700000000001</v>
      </c>
      <c r="I1567" s="225"/>
      <c r="J1567" s="226">
        <f>ROUND(I1567*H1567,2)</f>
        <v>0</v>
      </c>
      <c r="K1567" s="227"/>
      <c r="L1567" s="45"/>
      <c r="M1567" s="228" t="s">
        <v>1</v>
      </c>
      <c r="N1567" s="229" t="s">
        <v>45</v>
      </c>
      <c r="O1567" s="92"/>
      <c r="P1567" s="230">
        <f>O1567*H1567</f>
        <v>0</v>
      </c>
      <c r="Q1567" s="230">
        <v>0.0053</v>
      </c>
      <c r="R1567" s="230">
        <f>Q1567*H1567</f>
        <v>1.1004231</v>
      </c>
      <c r="S1567" s="230">
        <v>0</v>
      </c>
      <c r="T1567" s="231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2" t="s">
        <v>355</v>
      </c>
      <c r="AT1567" s="232" t="s">
        <v>148</v>
      </c>
      <c r="AU1567" s="232" t="s">
        <v>89</v>
      </c>
      <c r="AY1567" s="18" t="s">
        <v>146</v>
      </c>
      <c r="BE1567" s="233">
        <f>IF(N1567="základní",J1567,0)</f>
        <v>0</v>
      </c>
      <c r="BF1567" s="233">
        <f>IF(N1567="snížená",J1567,0)</f>
        <v>0</v>
      </c>
      <c r="BG1567" s="233">
        <f>IF(N1567="zákl. přenesená",J1567,0)</f>
        <v>0</v>
      </c>
      <c r="BH1567" s="233">
        <f>IF(N1567="sníž. přenesená",J1567,0)</f>
        <v>0</v>
      </c>
      <c r="BI1567" s="233">
        <f>IF(N1567="nulová",J1567,0)</f>
        <v>0</v>
      </c>
      <c r="BJ1567" s="18" t="s">
        <v>85</v>
      </c>
      <c r="BK1567" s="233">
        <f>ROUND(I1567*H1567,2)</f>
        <v>0</v>
      </c>
      <c r="BL1567" s="18" t="s">
        <v>355</v>
      </c>
      <c r="BM1567" s="232" t="s">
        <v>809</v>
      </c>
    </row>
    <row r="1568" s="13" customFormat="1">
      <c r="A1568" s="13"/>
      <c r="B1568" s="234"/>
      <c r="C1568" s="235"/>
      <c r="D1568" s="236" t="s">
        <v>153</v>
      </c>
      <c r="E1568" s="237" t="s">
        <v>1</v>
      </c>
      <c r="F1568" s="238" t="s">
        <v>154</v>
      </c>
      <c r="G1568" s="235"/>
      <c r="H1568" s="237" t="s">
        <v>1</v>
      </c>
      <c r="I1568" s="239"/>
      <c r="J1568" s="235"/>
      <c r="K1568" s="235"/>
      <c r="L1568" s="240"/>
      <c r="M1568" s="241"/>
      <c r="N1568" s="242"/>
      <c r="O1568" s="242"/>
      <c r="P1568" s="242"/>
      <c r="Q1568" s="242"/>
      <c r="R1568" s="242"/>
      <c r="S1568" s="242"/>
      <c r="T1568" s="24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4" t="s">
        <v>153</v>
      </c>
      <c r="AU1568" s="244" t="s">
        <v>89</v>
      </c>
      <c r="AV1568" s="13" t="s">
        <v>85</v>
      </c>
      <c r="AW1568" s="13" t="s">
        <v>34</v>
      </c>
      <c r="AX1568" s="13" t="s">
        <v>80</v>
      </c>
      <c r="AY1568" s="244" t="s">
        <v>146</v>
      </c>
    </row>
    <row r="1569" s="14" customFormat="1">
      <c r="A1569" s="14"/>
      <c r="B1569" s="245"/>
      <c r="C1569" s="246"/>
      <c r="D1569" s="236" t="s">
        <v>153</v>
      </c>
      <c r="E1569" s="247" t="s">
        <v>1</v>
      </c>
      <c r="F1569" s="248" t="s">
        <v>226</v>
      </c>
      <c r="G1569" s="246"/>
      <c r="H1569" s="249">
        <v>12.911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153</v>
      </c>
      <c r="AU1569" s="255" t="s">
        <v>89</v>
      </c>
      <c r="AV1569" s="14" t="s">
        <v>89</v>
      </c>
      <c r="AW1569" s="14" t="s">
        <v>34</v>
      </c>
      <c r="AX1569" s="14" t="s">
        <v>80</v>
      </c>
      <c r="AY1569" s="255" t="s">
        <v>146</v>
      </c>
    </row>
    <row r="1570" s="14" customFormat="1">
      <c r="A1570" s="14"/>
      <c r="B1570" s="245"/>
      <c r="C1570" s="246"/>
      <c r="D1570" s="236" t="s">
        <v>153</v>
      </c>
      <c r="E1570" s="247" t="s">
        <v>1</v>
      </c>
      <c r="F1570" s="248" t="s">
        <v>227</v>
      </c>
      <c r="G1570" s="246"/>
      <c r="H1570" s="249">
        <v>18.690000000000001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153</v>
      </c>
      <c r="AU1570" s="255" t="s">
        <v>89</v>
      </c>
      <c r="AV1570" s="14" t="s">
        <v>89</v>
      </c>
      <c r="AW1570" s="14" t="s">
        <v>34</v>
      </c>
      <c r="AX1570" s="14" t="s">
        <v>80</v>
      </c>
      <c r="AY1570" s="255" t="s">
        <v>146</v>
      </c>
    </row>
    <row r="1571" s="14" customFormat="1">
      <c r="A1571" s="14"/>
      <c r="B1571" s="245"/>
      <c r="C1571" s="246"/>
      <c r="D1571" s="236" t="s">
        <v>153</v>
      </c>
      <c r="E1571" s="247" t="s">
        <v>1</v>
      </c>
      <c r="F1571" s="248" t="s">
        <v>228</v>
      </c>
      <c r="G1571" s="246"/>
      <c r="H1571" s="249">
        <v>28.896000000000001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153</v>
      </c>
      <c r="AU1571" s="255" t="s">
        <v>89</v>
      </c>
      <c r="AV1571" s="14" t="s">
        <v>89</v>
      </c>
      <c r="AW1571" s="14" t="s">
        <v>34</v>
      </c>
      <c r="AX1571" s="14" t="s">
        <v>80</v>
      </c>
      <c r="AY1571" s="255" t="s">
        <v>146</v>
      </c>
    </row>
    <row r="1572" s="14" customFormat="1">
      <c r="A1572" s="14"/>
      <c r="B1572" s="245"/>
      <c r="C1572" s="246"/>
      <c r="D1572" s="236" t="s">
        <v>153</v>
      </c>
      <c r="E1572" s="247" t="s">
        <v>1</v>
      </c>
      <c r="F1572" s="248" t="s">
        <v>229</v>
      </c>
      <c r="G1572" s="246"/>
      <c r="H1572" s="249">
        <v>13.061999999999999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153</v>
      </c>
      <c r="AU1572" s="255" t="s">
        <v>89</v>
      </c>
      <c r="AV1572" s="14" t="s">
        <v>89</v>
      </c>
      <c r="AW1572" s="14" t="s">
        <v>34</v>
      </c>
      <c r="AX1572" s="14" t="s">
        <v>80</v>
      </c>
      <c r="AY1572" s="255" t="s">
        <v>146</v>
      </c>
    </row>
    <row r="1573" s="14" customFormat="1">
      <c r="A1573" s="14"/>
      <c r="B1573" s="245"/>
      <c r="C1573" s="246"/>
      <c r="D1573" s="236" t="s">
        <v>153</v>
      </c>
      <c r="E1573" s="247" t="s">
        <v>1</v>
      </c>
      <c r="F1573" s="248" t="s">
        <v>230</v>
      </c>
      <c r="G1573" s="246"/>
      <c r="H1573" s="249">
        <v>20.721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153</v>
      </c>
      <c r="AU1573" s="255" t="s">
        <v>89</v>
      </c>
      <c r="AV1573" s="14" t="s">
        <v>89</v>
      </c>
      <c r="AW1573" s="14" t="s">
        <v>34</v>
      </c>
      <c r="AX1573" s="14" t="s">
        <v>80</v>
      </c>
      <c r="AY1573" s="255" t="s">
        <v>146</v>
      </c>
    </row>
    <row r="1574" s="14" customFormat="1">
      <c r="A1574" s="14"/>
      <c r="B1574" s="245"/>
      <c r="C1574" s="246"/>
      <c r="D1574" s="236" t="s">
        <v>153</v>
      </c>
      <c r="E1574" s="247" t="s">
        <v>1</v>
      </c>
      <c r="F1574" s="248" t="s">
        <v>231</v>
      </c>
      <c r="G1574" s="246"/>
      <c r="H1574" s="249">
        <v>17.385999999999999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153</v>
      </c>
      <c r="AU1574" s="255" t="s">
        <v>89</v>
      </c>
      <c r="AV1574" s="14" t="s">
        <v>89</v>
      </c>
      <c r="AW1574" s="14" t="s">
        <v>34</v>
      </c>
      <c r="AX1574" s="14" t="s">
        <v>80</v>
      </c>
      <c r="AY1574" s="255" t="s">
        <v>146</v>
      </c>
    </row>
    <row r="1575" s="14" customFormat="1">
      <c r="A1575" s="14"/>
      <c r="B1575" s="245"/>
      <c r="C1575" s="246"/>
      <c r="D1575" s="236" t="s">
        <v>153</v>
      </c>
      <c r="E1575" s="247" t="s">
        <v>1</v>
      </c>
      <c r="F1575" s="248" t="s">
        <v>232</v>
      </c>
      <c r="G1575" s="246"/>
      <c r="H1575" s="249">
        <v>16.535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153</v>
      </c>
      <c r="AU1575" s="255" t="s">
        <v>89</v>
      </c>
      <c r="AV1575" s="14" t="s">
        <v>89</v>
      </c>
      <c r="AW1575" s="14" t="s">
        <v>34</v>
      </c>
      <c r="AX1575" s="14" t="s">
        <v>80</v>
      </c>
      <c r="AY1575" s="255" t="s">
        <v>146</v>
      </c>
    </row>
    <row r="1576" s="14" customFormat="1">
      <c r="A1576" s="14"/>
      <c r="B1576" s="245"/>
      <c r="C1576" s="246"/>
      <c r="D1576" s="236" t="s">
        <v>153</v>
      </c>
      <c r="E1576" s="247" t="s">
        <v>1</v>
      </c>
      <c r="F1576" s="248" t="s">
        <v>233</v>
      </c>
      <c r="G1576" s="246"/>
      <c r="H1576" s="249">
        <v>13.821999999999999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153</v>
      </c>
      <c r="AU1576" s="255" t="s">
        <v>89</v>
      </c>
      <c r="AV1576" s="14" t="s">
        <v>89</v>
      </c>
      <c r="AW1576" s="14" t="s">
        <v>34</v>
      </c>
      <c r="AX1576" s="14" t="s">
        <v>80</v>
      </c>
      <c r="AY1576" s="255" t="s">
        <v>146</v>
      </c>
    </row>
    <row r="1577" s="14" customFormat="1">
      <c r="A1577" s="14"/>
      <c r="B1577" s="245"/>
      <c r="C1577" s="246"/>
      <c r="D1577" s="236" t="s">
        <v>153</v>
      </c>
      <c r="E1577" s="247" t="s">
        <v>1</v>
      </c>
      <c r="F1577" s="248" t="s">
        <v>234</v>
      </c>
      <c r="G1577" s="246"/>
      <c r="H1577" s="249">
        <v>15.464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153</v>
      </c>
      <c r="AU1577" s="255" t="s">
        <v>89</v>
      </c>
      <c r="AV1577" s="14" t="s">
        <v>89</v>
      </c>
      <c r="AW1577" s="14" t="s">
        <v>34</v>
      </c>
      <c r="AX1577" s="14" t="s">
        <v>80</v>
      </c>
      <c r="AY1577" s="255" t="s">
        <v>146</v>
      </c>
    </row>
    <row r="1578" s="14" customFormat="1">
      <c r="A1578" s="14"/>
      <c r="B1578" s="245"/>
      <c r="C1578" s="246"/>
      <c r="D1578" s="236" t="s">
        <v>153</v>
      </c>
      <c r="E1578" s="247" t="s">
        <v>1</v>
      </c>
      <c r="F1578" s="248" t="s">
        <v>235</v>
      </c>
      <c r="G1578" s="246"/>
      <c r="H1578" s="249">
        <v>16.128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153</v>
      </c>
      <c r="AU1578" s="255" t="s">
        <v>89</v>
      </c>
      <c r="AV1578" s="14" t="s">
        <v>89</v>
      </c>
      <c r="AW1578" s="14" t="s">
        <v>34</v>
      </c>
      <c r="AX1578" s="14" t="s">
        <v>80</v>
      </c>
      <c r="AY1578" s="255" t="s">
        <v>146</v>
      </c>
    </row>
    <row r="1579" s="16" customFormat="1">
      <c r="A1579" s="16"/>
      <c r="B1579" s="267"/>
      <c r="C1579" s="268"/>
      <c r="D1579" s="236" t="s">
        <v>153</v>
      </c>
      <c r="E1579" s="269" t="s">
        <v>1</v>
      </c>
      <c r="F1579" s="270" t="s">
        <v>163</v>
      </c>
      <c r="G1579" s="268"/>
      <c r="H1579" s="271">
        <v>173.61500000000001</v>
      </c>
      <c r="I1579" s="272"/>
      <c r="J1579" s="268"/>
      <c r="K1579" s="268"/>
      <c r="L1579" s="273"/>
      <c r="M1579" s="274"/>
      <c r="N1579" s="275"/>
      <c r="O1579" s="275"/>
      <c r="P1579" s="275"/>
      <c r="Q1579" s="275"/>
      <c r="R1579" s="275"/>
      <c r="S1579" s="275"/>
      <c r="T1579" s="27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T1579" s="277" t="s">
        <v>153</v>
      </c>
      <c r="AU1579" s="277" t="s">
        <v>89</v>
      </c>
      <c r="AV1579" s="16" t="s">
        <v>92</v>
      </c>
      <c r="AW1579" s="16" t="s">
        <v>34</v>
      </c>
      <c r="AX1579" s="16" t="s">
        <v>80</v>
      </c>
      <c r="AY1579" s="277" t="s">
        <v>146</v>
      </c>
    </row>
    <row r="1580" s="13" customFormat="1">
      <c r="A1580" s="13"/>
      <c r="B1580" s="234"/>
      <c r="C1580" s="235"/>
      <c r="D1580" s="236" t="s">
        <v>153</v>
      </c>
      <c r="E1580" s="237" t="s">
        <v>1</v>
      </c>
      <c r="F1580" s="238" t="s">
        <v>191</v>
      </c>
      <c r="G1580" s="235"/>
      <c r="H1580" s="237" t="s">
        <v>1</v>
      </c>
      <c r="I1580" s="239"/>
      <c r="J1580" s="235"/>
      <c r="K1580" s="235"/>
      <c r="L1580" s="240"/>
      <c r="M1580" s="241"/>
      <c r="N1580" s="242"/>
      <c r="O1580" s="242"/>
      <c r="P1580" s="242"/>
      <c r="Q1580" s="242"/>
      <c r="R1580" s="242"/>
      <c r="S1580" s="242"/>
      <c r="T1580" s="24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4" t="s">
        <v>153</v>
      </c>
      <c r="AU1580" s="244" t="s">
        <v>89</v>
      </c>
      <c r="AV1580" s="13" t="s">
        <v>85</v>
      </c>
      <c r="AW1580" s="13" t="s">
        <v>34</v>
      </c>
      <c r="AX1580" s="13" t="s">
        <v>80</v>
      </c>
      <c r="AY1580" s="244" t="s">
        <v>146</v>
      </c>
    </row>
    <row r="1581" s="14" customFormat="1">
      <c r="A1581" s="14"/>
      <c r="B1581" s="245"/>
      <c r="C1581" s="246"/>
      <c r="D1581" s="236" t="s">
        <v>153</v>
      </c>
      <c r="E1581" s="247" t="s">
        <v>1</v>
      </c>
      <c r="F1581" s="248" t="s">
        <v>236</v>
      </c>
      <c r="G1581" s="246"/>
      <c r="H1581" s="249">
        <v>12.201000000000001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153</v>
      </c>
      <c r="AU1581" s="255" t="s">
        <v>89</v>
      </c>
      <c r="AV1581" s="14" t="s">
        <v>89</v>
      </c>
      <c r="AW1581" s="14" t="s">
        <v>34</v>
      </c>
      <c r="AX1581" s="14" t="s">
        <v>80</v>
      </c>
      <c r="AY1581" s="255" t="s">
        <v>146</v>
      </c>
    </row>
    <row r="1582" s="16" customFormat="1">
      <c r="A1582" s="16"/>
      <c r="B1582" s="267"/>
      <c r="C1582" s="268"/>
      <c r="D1582" s="236" t="s">
        <v>153</v>
      </c>
      <c r="E1582" s="269" t="s">
        <v>1</v>
      </c>
      <c r="F1582" s="270" t="s">
        <v>163</v>
      </c>
      <c r="G1582" s="268"/>
      <c r="H1582" s="271">
        <v>12.201000000000001</v>
      </c>
      <c r="I1582" s="272"/>
      <c r="J1582" s="268"/>
      <c r="K1582" s="268"/>
      <c r="L1582" s="273"/>
      <c r="M1582" s="274"/>
      <c r="N1582" s="275"/>
      <c r="O1582" s="275"/>
      <c r="P1582" s="275"/>
      <c r="Q1582" s="275"/>
      <c r="R1582" s="275"/>
      <c r="S1582" s="275"/>
      <c r="T1582" s="27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T1582" s="277" t="s">
        <v>153</v>
      </c>
      <c r="AU1582" s="277" t="s">
        <v>89</v>
      </c>
      <c r="AV1582" s="16" t="s">
        <v>92</v>
      </c>
      <c r="AW1582" s="16" t="s">
        <v>34</v>
      </c>
      <c r="AX1582" s="16" t="s">
        <v>80</v>
      </c>
      <c r="AY1582" s="277" t="s">
        <v>146</v>
      </c>
    </row>
    <row r="1583" s="13" customFormat="1">
      <c r="A1583" s="13"/>
      <c r="B1583" s="234"/>
      <c r="C1583" s="235"/>
      <c r="D1583" s="236" t="s">
        <v>153</v>
      </c>
      <c r="E1583" s="237" t="s">
        <v>1</v>
      </c>
      <c r="F1583" s="238" t="s">
        <v>200</v>
      </c>
      <c r="G1583" s="235"/>
      <c r="H1583" s="237" t="s">
        <v>1</v>
      </c>
      <c r="I1583" s="239"/>
      <c r="J1583" s="235"/>
      <c r="K1583" s="235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153</v>
      </c>
      <c r="AU1583" s="244" t="s">
        <v>89</v>
      </c>
      <c r="AV1583" s="13" t="s">
        <v>85</v>
      </c>
      <c r="AW1583" s="13" t="s">
        <v>34</v>
      </c>
      <c r="AX1583" s="13" t="s">
        <v>80</v>
      </c>
      <c r="AY1583" s="244" t="s">
        <v>146</v>
      </c>
    </row>
    <row r="1584" s="14" customFormat="1">
      <c r="A1584" s="14"/>
      <c r="B1584" s="245"/>
      <c r="C1584" s="246"/>
      <c r="D1584" s="236" t="s">
        <v>153</v>
      </c>
      <c r="E1584" s="247" t="s">
        <v>1</v>
      </c>
      <c r="F1584" s="248" t="s">
        <v>237</v>
      </c>
      <c r="G1584" s="246"/>
      <c r="H1584" s="249">
        <v>11.911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153</v>
      </c>
      <c r="AU1584" s="255" t="s">
        <v>89</v>
      </c>
      <c r="AV1584" s="14" t="s">
        <v>89</v>
      </c>
      <c r="AW1584" s="14" t="s">
        <v>34</v>
      </c>
      <c r="AX1584" s="14" t="s">
        <v>80</v>
      </c>
      <c r="AY1584" s="255" t="s">
        <v>146</v>
      </c>
    </row>
    <row r="1585" s="16" customFormat="1">
      <c r="A1585" s="16"/>
      <c r="B1585" s="267"/>
      <c r="C1585" s="268"/>
      <c r="D1585" s="236" t="s">
        <v>153</v>
      </c>
      <c r="E1585" s="269" t="s">
        <v>1</v>
      </c>
      <c r="F1585" s="270" t="s">
        <v>163</v>
      </c>
      <c r="G1585" s="268"/>
      <c r="H1585" s="271">
        <v>11.911</v>
      </c>
      <c r="I1585" s="272"/>
      <c r="J1585" s="268"/>
      <c r="K1585" s="268"/>
      <c r="L1585" s="273"/>
      <c r="M1585" s="274"/>
      <c r="N1585" s="275"/>
      <c r="O1585" s="275"/>
      <c r="P1585" s="275"/>
      <c r="Q1585" s="275"/>
      <c r="R1585" s="275"/>
      <c r="S1585" s="275"/>
      <c r="T1585" s="27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T1585" s="277" t="s">
        <v>153</v>
      </c>
      <c r="AU1585" s="277" t="s">
        <v>89</v>
      </c>
      <c r="AV1585" s="16" t="s">
        <v>92</v>
      </c>
      <c r="AW1585" s="16" t="s">
        <v>34</v>
      </c>
      <c r="AX1585" s="16" t="s">
        <v>80</v>
      </c>
      <c r="AY1585" s="277" t="s">
        <v>146</v>
      </c>
    </row>
    <row r="1586" s="13" customFormat="1">
      <c r="A1586" s="13"/>
      <c r="B1586" s="234"/>
      <c r="C1586" s="235"/>
      <c r="D1586" s="236" t="s">
        <v>153</v>
      </c>
      <c r="E1586" s="237" t="s">
        <v>1</v>
      </c>
      <c r="F1586" s="238" t="s">
        <v>238</v>
      </c>
      <c r="G1586" s="235"/>
      <c r="H1586" s="237" t="s">
        <v>1</v>
      </c>
      <c r="I1586" s="239"/>
      <c r="J1586" s="235"/>
      <c r="K1586" s="235"/>
      <c r="L1586" s="240"/>
      <c r="M1586" s="241"/>
      <c r="N1586" s="242"/>
      <c r="O1586" s="242"/>
      <c r="P1586" s="242"/>
      <c r="Q1586" s="242"/>
      <c r="R1586" s="242"/>
      <c r="S1586" s="242"/>
      <c r="T1586" s="24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4" t="s">
        <v>153</v>
      </c>
      <c r="AU1586" s="244" t="s">
        <v>89</v>
      </c>
      <c r="AV1586" s="13" t="s">
        <v>85</v>
      </c>
      <c r="AW1586" s="13" t="s">
        <v>34</v>
      </c>
      <c r="AX1586" s="13" t="s">
        <v>80</v>
      </c>
      <c r="AY1586" s="244" t="s">
        <v>146</v>
      </c>
    </row>
    <row r="1587" s="13" customFormat="1">
      <c r="A1587" s="13"/>
      <c r="B1587" s="234"/>
      <c r="C1587" s="235"/>
      <c r="D1587" s="236" t="s">
        <v>153</v>
      </c>
      <c r="E1587" s="237" t="s">
        <v>1</v>
      </c>
      <c r="F1587" s="238" t="s">
        <v>191</v>
      </c>
      <c r="G1587" s="235"/>
      <c r="H1587" s="237" t="s">
        <v>1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153</v>
      </c>
      <c r="AU1587" s="244" t="s">
        <v>89</v>
      </c>
      <c r="AV1587" s="13" t="s">
        <v>85</v>
      </c>
      <c r="AW1587" s="13" t="s">
        <v>34</v>
      </c>
      <c r="AX1587" s="13" t="s">
        <v>80</v>
      </c>
      <c r="AY1587" s="244" t="s">
        <v>146</v>
      </c>
    </row>
    <row r="1588" s="14" customFormat="1">
      <c r="A1588" s="14"/>
      <c r="B1588" s="245"/>
      <c r="C1588" s="246"/>
      <c r="D1588" s="236" t="s">
        <v>153</v>
      </c>
      <c r="E1588" s="247" t="s">
        <v>1</v>
      </c>
      <c r="F1588" s="248" t="s">
        <v>239</v>
      </c>
      <c r="G1588" s="246"/>
      <c r="H1588" s="249">
        <v>3.1499999999999999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153</v>
      </c>
      <c r="AU1588" s="255" t="s">
        <v>89</v>
      </c>
      <c r="AV1588" s="14" t="s">
        <v>89</v>
      </c>
      <c r="AW1588" s="14" t="s">
        <v>34</v>
      </c>
      <c r="AX1588" s="14" t="s">
        <v>80</v>
      </c>
      <c r="AY1588" s="255" t="s">
        <v>146</v>
      </c>
    </row>
    <row r="1589" s="16" customFormat="1">
      <c r="A1589" s="16"/>
      <c r="B1589" s="267"/>
      <c r="C1589" s="268"/>
      <c r="D1589" s="236" t="s">
        <v>153</v>
      </c>
      <c r="E1589" s="269" t="s">
        <v>1</v>
      </c>
      <c r="F1589" s="270" t="s">
        <v>163</v>
      </c>
      <c r="G1589" s="268"/>
      <c r="H1589" s="271">
        <v>3.1499999999999999</v>
      </c>
      <c r="I1589" s="272"/>
      <c r="J1589" s="268"/>
      <c r="K1589" s="268"/>
      <c r="L1589" s="273"/>
      <c r="M1589" s="274"/>
      <c r="N1589" s="275"/>
      <c r="O1589" s="275"/>
      <c r="P1589" s="275"/>
      <c r="Q1589" s="275"/>
      <c r="R1589" s="275"/>
      <c r="S1589" s="275"/>
      <c r="T1589" s="27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77" t="s">
        <v>153</v>
      </c>
      <c r="AU1589" s="277" t="s">
        <v>89</v>
      </c>
      <c r="AV1589" s="16" t="s">
        <v>92</v>
      </c>
      <c r="AW1589" s="16" t="s">
        <v>34</v>
      </c>
      <c r="AX1589" s="16" t="s">
        <v>80</v>
      </c>
      <c r="AY1589" s="277" t="s">
        <v>146</v>
      </c>
    </row>
    <row r="1590" s="13" customFormat="1">
      <c r="A1590" s="13"/>
      <c r="B1590" s="234"/>
      <c r="C1590" s="235"/>
      <c r="D1590" s="236" t="s">
        <v>153</v>
      </c>
      <c r="E1590" s="237" t="s">
        <v>1</v>
      </c>
      <c r="F1590" s="238" t="s">
        <v>194</v>
      </c>
      <c r="G1590" s="235"/>
      <c r="H1590" s="237" t="s">
        <v>1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153</v>
      </c>
      <c r="AU1590" s="244" t="s">
        <v>89</v>
      </c>
      <c r="AV1590" s="13" t="s">
        <v>85</v>
      </c>
      <c r="AW1590" s="13" t="s">
        <v>34</v>
      </c>
      <c r="AX1590" s="13" t="s">
        <v>80</v>
      </c>
      <c r="AY1590" s="244" t="s">
        <v>146</v>
      </c>
    </row>
    <row r="1591" s="14" customFormat="1">
      <c r="A1591" s="14"/>
      <c r="B1591" s="245"/>
      <c r="C1591" s="246"/>
      <c r="D1591" s="236" t="s">
        <v>153</v>
      </c>
      <c r="E1591" s="247" t="s">
        <v>1</v>
      </c>
      <c r="F1591" s="248" t="s">
        <v>240</v>
      </c>
      <c r="G1591" s="246"/>
      <c r="H1591" s="249">
        <v>3.75</v>
      </c>
      <c r="I1591" s="250"/>
      <c r="J1591" s="246"/>
      <c r="K1591" s="246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153</v>
      </c>
      <c r="AU1591" s="255" t="s">
        <v>89</v>
      </c>
      <c r="AV1591" s="14" t="s">
        <v>89</v>
      </c>
      <c r="AW1591" s="14" t="s">
        <v>34</v>
      </c>
      <c r="AX1591" s="14" t="s">
        <v>80</v>
      </c>
      <c r="AY1591" s="255" t="s">
        <v>146</v>
      </c>
    </row>
    <row r="1592" s="16" customFormat="1">
      <c r="A1592" s="16"/>
      <c r="B1592" s="267"/>
      <c r="C1592" s="268"/>
      <c r="D1592" s="236" t="s">
        <v>153</v>
      </c>
      <c r="E1592" s="269" t="s">
        <v>1</v>
      </c>
      <c r="F1592" s="270" t="s">
        <v>163</v>
      </c>
      <c r="G1592" s="268"/>
      <c r="H1592" s="271">
        <v>3.75</v>
      </c>
      <c r="I1592" s="272"/>
      <c r="J1592" s="268"/>
      <c r="K1592" s="268"/>
      <c r="L1592" s="273"/>
      <c r="M1592" s="274"/>
      <c r="N1592" s="275"/>
      <c r="O1592" s="275"/>
      <c r="P1592" s="275"/>
      <c r="Q1592" s="275"/>
      <c r="R1592" s="275"/>
      <c r="S1592" s="275"/>
      <c r="T1592" s="27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T1592" s="277" t="s">
        <v>153</v>
      </c>
      <c r="AU1592" s="277" t="s">
        <v>89</v>
      </c>
      <c r="AV1592" s="16" t="s">
        <v>92</v>
      </c>
      <c r="AW1592" s="16" t="s">
        <v>34</v>
      </c>
      <c r="AX1592" s="16" t="s">
        <v>80</v>
      </c>
      <c r="AY1592" s="277" t="s">
        <v>146</v>
      </c>
    </row>
    <row r="1593" s="13" customFormat="1">
      <c r="A1593" s="13"/>
      <c r="B1593" s="234"/>
      <c r="C1593" s="235"/>
      <c r="D1593" s="236" t="s">
        <v>153</v>
      </c>
      <c r="E1593" s="237" t="s">
        <v>1</v>
      </c>
      <c r="F1593" s="238" t="s">
        <v>156</v>
      </c>
      <c r="G1593" s="235"/>
      <c r="H1593" s="237" t="s">
        <v>1</v>
      </c>
      <c r="I1593" s="239"/>
      <c r="J1593" s="235"/>
      <c r="K1593" s="235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153</v>
      </c>
      <c r="AU1593" s="244" t="s">
        <v>89</v>
      </c>
      <c r="AV1593" s="13" t="s">
        <v>85</v>
      </c>
      <c r="AW1593" s="13" t="s">
        <v>34</v>
      </c>
      <c r="AX1593" s="13" t="s">
        <v>80</v>
      </c>
      <c r="AY1593" s="244" t="s">
        <v>146</v>
      </c>
    </row>
    <row r="1594" s="14" customFormat="1">
      <c r="A1594" s="14"/>
      <c r="B1594" s="245"/>
      <c r="C1594" s="246"/>
      <c r="D1594" s="236" t="s">
        <v>153</v>
      </c>
      <c r="E1594" s="247" t="s">
        <v>1</v>
      </c>
      <c r="F1594" s="248" t="s">
        <v>241</v>
      </c>
      <c r="G1594" s="246"/>
      <c r="H1594" s="249">
        <v>3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153</v>
      </c>
      <c r="AU1594" s="255" t="s">
        <v>89</v>
      </c>
      <c r="AV1594" s="14" t="s">
        <v>89</v>
      </c>
      <c r="AW1594" s="14" t="s">
        <v>34</v>
      </c>
      <c r="AX1594" s="14" t="s">
        <v>80</v>
      </c>
      <c r="AY1594" s="255" t="s">
        <v>146</v>
      </c>
    </row>
    <row r="1595" s="16" customFormat="1">
      <c r="A1595" s="16"/>
      <c r="B1595" s="267"/>
      <c r="C1595" s="268"/>
      <c r="D1595" s="236" t="s">
        <v>153</v>
      </c>
      <c r="E1595" s="269" t="s">
        <v>1</v>
      </c>
      <c r="F1595" s="270" t="s">
        <v>163</v>
      </c>
      <c r="G1595" s="268"/>
      <c r="H1595" s="271">
        <v>3</v>
      </c>
      <c r="I1595" s="272"/>
      <c r="J1595" s="268"/>
      <c r="K1595" s="268"/>
      <c r="L1595" s="273"/>
      <c r="M1595" s="274"/>
      <c r="N1595" s="275"/>
      <c r="O1595" s="275"/>
      <c r="P1595" s="275"/>
      <c r="Q1595" s="275"/>
      <c r="R1595" s="275"/>
      <c r="S1595" s="275"/>
      <c r="T1595" s="27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T1595" s="277" t="s">
        <v>153</v>
      </c>
      <c r="AU1595" s="277" t="s">
        <v>89</v>
      </c>
      <c r="AV1595" s="16" t="s">
        <v>92</v>
      </c>
      <c r="AW1595" s="16" t="s">
        <v>34</v>
      </c>
      <c r="AX1595" s="16" t="s">
        <v>80</v>
      </c>
      <c r="AY1595" s="277" t="s">
        <v>146</v>
      </c>
    </row>
    <row r="1596" s="15" customFormat="1">
      <c r="A1596" s="15"/>
      <c r="B1596" s="256"/>
      <c r="C1596" s="257"/>
      <c r="D1596" s="236" t="s">
        <v>153</v>
      </c>
      <c r="E1596" s="258" t="s">
        <v>1</v>
      </c>
      <c r="F1596" s="259" t="s">
        <v>158</v>
      </c>
      <c r="G1596" s="257"/>
      <c r="H1596" s="260">
        <v>207.62700000000001</v>
      </c>
      <c r="I1596" s="261"/>
      <c r="J1596" s="257"/>
      <c r="K1596" s="257"/>
      <c r="L1596" s="262"/>
      <c r="M1596" s="263"/>
      <c r="N1596" s="264"/>
      <c r="O1596" s="264"/>
      <c r="P1596" s="264"/>
      <c r="Q1596" s="264"/>
      <c r="R1596" s="264"/>
      <c r="S1596" s="264"/>
      <c r="T1596" s="26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6" t="s">
        <v>153</v>
      </c>
      <c r="AU1596" s="266" t="s">
        <v>89</v>
      </c>
      <c r="AV1596" s="15" t="s">
        <v>95</v>
      </c>
      <c r="AW1596" s="15" t="s">
        <v>34</v>
      </c>
      <c r="AX1596" s="15" t="s">
        <v>85</v>
      </c>
      <c r="AY1596" s="266" t="s">
        <v>146</v>
      </c>
    </row>
    <row r="1597" s="2" customFormat="1" ht="21.75" customHeight="1">
      <c r="A1597" s="39"/>
      <c r="B1597" s="40"/>
      <c r="C1597" s="278" t="s">
        <v>810</v>
      </c>
      <c r="D1597" s="278" t="s">
        <v>313</v>
      </c>
      <c r="E1597" s="279" t="s">
        <v>811</v>
      </c>
      <c r="F1597" s="280" t="s">
        <v>812</v>
      </c>
      <c r="G1597" s="281" t="s">
        <v>151</v>
      </c>
      <c r="H1597" s="282">
        <v>218.00800000000001</v>
      </c>
      <c r="I1597" s="283"/>
      <c r="J1597" s="284">
        <f>ROUND(I1597*H1597,2)</f>
        <v>0</v>
      </c>
      <c r="K1597" s="285"/>
      <c r="L1597" s="286"/>
      <c r="M1597" s="287" t="s">
        <v>1</v>
      </c>
      <c r="N1597" s="288" t="s">
        <v>45</v>
      </c>
      <c r="O1597" s="92"/>
      <c r="P1597" s="230">
        <f>O1597*H1597</f>
        <v>0</v>
      </c>
      <c r="Q1597" s="230">
        <v>0.0118</v>
      </c>
      <c r="R1597" s="230">
        <f>Q1597*H1597</f>
        <v>2.5724944000000001</v>
      </c>
      <c r="S1597" s="230">
        <v>0</v>
      </c>
      <c r="T1597" s="231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2" t="s">
        <v>453</v>
      </c>
      <c r="AT1597" s="232" t="s">
        <v>313</v>
      </c>
      <c r="AU1597" s="232" t="s">
        <v>89</v>
      </c>
      <c r="AY1597" s="18" t="s">
        <v>146</v>
      </c>
      <c r="BE1597" s="233">
        <f>IF(N1597="základní",J1597,0)</f>
        <v>0</v>
      </c>
      <c r="BF1597" s="233">
        <f>IF(N1597="snížená",J1597,0)</f>
        <v>0</v>
      </c>
      <c r="BG1597" s="233">
        <f>IF(N1597="zákl. přenesená",J1597,0)</f>
        <v>0</v>
      </c>
      <c r="BH1597" s="233">
        <f>IF(N1597="sníž. přenesená",J1597,0)</f>
        <v>0</v>
      </c>
      <c r="BI1597" s="233">
        <f>IF(N1597="nulová",J1597,0)</f>
        <v>0</v>
      </c>
      <c r="BJ1597" s="18" t="s">
        <v>85</v>
      </c>
      <c r="BK1597" s="233">
        <f>ROUND(I1597*H1597,2)</f>
        <v>0</v>
      </c>
      <c r="BL1597" s="18" t="s">
        <v>355</v>
      </c>
      <c r="BM1597" s="232" t="s">
        <v>813</v>
      </c>
    </row>
    <row r="1598" s="13" customFormat="1">
      <c r="A1598" s="13"/>
      <c r="B1598" s="234"/>
      <c r="C1598" s="235"/>
      <c r="D1598" s="236" t="s">
        <v>153</v>
      </c>
      <c r="E1598" s="237" t="s">
        <v>1</v>
      </c>
      <c r="F1598" s="238" t="s">
        <v>154</v>
      </c>
      <c r="G1598" s="235"/>
      <c r="H1598" s="237" t="s">
        <v>1</v>
      </c>
      <c r="I1598" s="239"/>
      <c r="J1598" s="235"/>
      <c r="K1598" s="235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153</v>
      </c>
      <c r="AU1598" s="244" t="s">
        <v>89</v>
      </c>
      <c r="AV1598" s="13" t="s">
        <v>85</v>
      </c>
      <c r="AW1598" s="13" t="s">
        <v>34</v>
      </c>
      <c r="AX1598" s="13" t="s">
        <v>80</v>
      </c>
      <c r="AY1598" s="244" t="s">
        <v>146</v>
      </c>
    </row>
    <row r="1599" s="14" customFormat="1">
      <c r="A1599" s="14"/>
      <c r="B1599" s="245"/>
      <c r="C1599" s="246"/>
      <c r="D1599" s="236" t="s">
        <v>153</v>
      </c>
      <c r="E1599" s="247" t="s">
        <v>1</v>
      </c>
      <c r="F1599" s="248" t="s">
        <v>226</v>
      </c>
      <c r="G1599" s="246"/>
      <c r="H1599" s="249">
        <v>12.911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153</v>
      </c>
      <c r="AU1599" s="255" t="s">
        <v>89</v>
      </c>
      <c r="AV1599" s="14" t="s">
        <v>89</v>
      </c>
      <c r="AW1599" s="14" t="s">
        <v>34</v>
      </c>
      <c r="AX1599" s="14" t="s">
        <v>80</v>
      </c>
      <c r="AY1599" s="255" t="s">
        <v>146</v>
      </c>
    </row>
    <row r="1600" s="14" customFormat="1">
      <c r="A1600" s="14"/>
      <c r="B1600" s="245"/>
      <c r="C1600" s="246"/>
      <c r="D1600" s="236" t="s">
        <v>153</v>
      </c>
      <c r="E1600" s="247" t="s">
        <v>1</v>
      </c>
      <c r="F1600" s="248" t="s">
        <v>227</v>
      </c>
      <c r="G1600" s="246"/>
      <c r="H1600" s="249">
        <v>18.690000000000001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153</v>
      </c>
      <c r="AU1600" s="255" t="s">
        <v>89</v>
      </c>
      <c r="AV1600" s="14" t="s">
        <v>89</v>
      </c>
      <c r="AW1600" s="14" t="s">
        <v>34</v>
      </c>
      <c r="AX1600" s="14" t="s">
        <v>80</v>
      </c>
      <c r="AY1600" s="255" t="s">
        <v>146</v>
      </c>
    </row>
    <row r="1601" s="14" customFormat="1">
      <c r="A1601" s="14"/>
      <c r="B1601" s="245"/>
      <c r="C1601" s="246"/>
      <c r="D1601" s="236" t="s">
        <v>153</v>
      </c>
      <c r="E1601" s="247" t="s">
        <v>1</v>
      </c>
      <c r="F1601" s="248" t="s">
        <v>228</v>
      </c>
      <c r="G1601" s="246"/>
      <c r="H1601" s="249">
        <v>28.896000000000001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153</v>
      </c>
      <c r="AU1601" s="255" t="s">
        <v>89</v>
      </c>
      <c r="AV1601" s="14" t="s">
        <v>89</v>
      </c>
      <c r="AW1601" s="14" t="s">
        <v>34</v>
      </c>
      <c r="AX1601" s="14" t="s">
        <v>80</v>
      </c>
      <c r="AY1601" s="255" t="s">
        <v>146</v>
      </c>
    </row>
    <row r="1602" s="14" customFormat="1">
      <c r="A1602" s="14"/>
      <c r="B1602" s="245"/>
      <c r="C1602" s="246"/>
      <c r="D1602" s="236" t="s">
        <v>153</v>
      </c>
      <c r="E1602" s="247" t="s">
        <v>1</v>
      </c>
      <c r="F1602" s="248" t="s">
        <v>229</v>
      </c>
      <c r="G1602" s="246"/>
      <c r="H1602" s="249">
        <v>13.061999999999999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153</v>
      </c>
      <c r="AU1602" s="255" t="s">
        <v>89</v>
      </c>
      <c r="AV1602" s="14" t="s">
        <v>89</v>
      </c>
      <c r="AW1602" s="14" t="s">
        <v>34</v>
      </c>
      <c r="AX1602" s="14" t="s">
        <v>80</v>
      </c>
      <c r="AY1602" s="255" t="s">
        <v>146</v>
      </c>
    </row>
    <row r="1603" s="14" customFormat="1">
      <c r="A1603" s="14"/>
      <c r="B1603" s="245"/>
      <c r="C1603" s="246"/>
      <c r="D1603" s="236" t="s">
        <v>153</v>
      </c>
      <c r="E1603" s="247" t="s">
        <v>1</v>
      </c>
      <c r="F1603" s="248" t="s">
        <v>230</v>
      </c>
      <c r="G1603" s="246"/>
      <c r="H1603" s="249">
        <v>20.721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153</v>
      </c>
      <c r="AU1603" s="255" t="s">
        <v>89</v>
      </c>
      <c r="AV1603" s="14" t="s">
        <v>89</v>
      </c>
      <c r="AW1603" s="14" t="s">
        <v>34</v>
      </c>
      <c r="AX1603" s="14" t="s">
        <v>80</v>
      </c>
      <c r="AY1603" s="255" t="s">
        <v>146</v>
      </c>
    </row>
    <row r="1604" s="14" customFormat="1">
      <c r="A1604" s="14"/>
      <c r="B1604" s="245"/>
      <c r="C1604" s="246"/>
      <c r="D1604" s="236" t="s">
        <v>153</v>
      </c>
      <c r="E1604" s="247" t="s">
        <v>1</v>
      </c>
      <c r="F1604" s="248" t="s">
        <v>231</v>
      </c>
      <c r="G1604" s="246"/>
      <c r="H1604" s="249">
        <v>17.385999999999999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153</v>
      </c>
      <c r="AU1604" s="255" t="s">
        <v>89</v>
      </c>
      <c r="AV1604" s="14" t="s">
        <v>89</v>
      </c>
      <c r="AW1604" s="14" t="s">
        <v>34</v>
      </c>
      <c r="AX1604" s="14" t="s">
        <v>80</v>
      </c>
      <c r="AY1604" s="255" t="s">
        <v>146</v>
      </c>
    </row>
    <row r="1605" s="14" customFormat="1">
      <c r="A1605" s="14"/>
      <c r="B1605" s="245"/>
      <c r="C1605" s="246"/>
      <c r="D1605" s="236" t="s">
        <v>153</v>
      </c>
      <c r="E1605" s="247" t="s">
        <v>1</v>
      </c>
      <c r="F1605" s="248" t="s">
        <v>232</v>
      </c>
      <c r="G1605" s="246"/>
      <c r="H1605" s="249">
        <v>16.535</v>
      </c>
      <c r="I1605" s="250"/>
      <c r="J1605" s="246"/>
      <c r="K1605" s="246"/>
      <c r="L1605" s="251"/>
      <c r="M1605" s="252"/>
      <c r="N1605" s="253"/>
      <c r="O1605" s="253"/>
      <c r="P1605" s="253"/>
      <c r="Q1605" s="253"/>
      <c r="R1605" s="253"/>
      <c r="S1605" s="253"/>
      <c r="T1605" s="25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5" t="s">
        <v>153</v>
      </c>
      <c r="AU1605" s="255" t="s">
        <v>89</v>
      </c>
      <c r="AV1605" s="14" t="s">
        <v>89</v>
      </c>
      <c r="AW1605" s="14" t="s">
        <v>34</v>
      </c>
      <c r="AX1605" s="14" t="s">
        <v>80</v>
      </c>
      <c r="AY1605" s="255" t="s">
        <v>146</v>
      </c>
    </row>
    <row r="1606" s="14" customFormat="1">
      <c r="A1606" s="14"/>
      <c r="B1606" s="245"/>
      <c r="C1606" s="246"/>
      <c r="D1606" s="236" t="s">
        <v>153</v>
      </c>
      <c r="E1606" s="247" t="s">
        <v>1</v>
      </c>
      <c r="F1606" s="248" t="s">
        <v>233</v>
      </c>
      <c r="G1606" s="246"/>
      <c r="H1606" s="249">
        <v>13.821999999999999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153</v>
      </c>
      <c r="AU1606" s="255" t="s">
        <v>89</v>
      </c>
      <c r="AV1606" s="14" t="s">
        <v>89</v>
      </c>
      <c r="AW1606" s="14" t="s">
        <v>34</v>
      </c>
      <c r="AX1606" s="14" t="s">
        <v>80</v>
      </c>
      <c r="AY1606" s="255" t="s">
        <v>146</v>
      </c>
    </row>
    <row r="1607" s="14" customFormat="1">
      <c r="A1607" s="14"/>
      <c r="B1607" s="245"/>
      <c r="C1607" s="246"/>
      <c r="D1607" s="236" t="s">
        <v>153</v>
      </c>
      <c r="E1607" s="247" t="s">
        <v>1</v>
      </c>
      <c r="F1607" s="248" t="s">
        <v>234</v>
      </c>
      <c r="G1607" s="246"/>
      <c r="H1607" s="249">
        <v>15.464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153</v>
      </c>
      <c r="AU1607" s="255" t="s">
        <v>89</v>
      </c>
      <c r="AV1607" s="14" t="s">
        <v>89</v>
      </c>
      <c r="AW1607" s="14" t="s">
        <v>34</v>
      </c>
      <c r="AX1607" s="14" t="s">
        <v>80</v>
      </c>
      <c r="AY1607" s="255" t="s">
        <v>146</v>
      </c>
    </row>
    <row r="1608" s="14" customFormat="1">
      <c r="A1608" s="14"/>
      <c r="B1608" s="245"/>
      <c r="C1608" s="246"/>
      <c r="D1608" s="236" t="s">
        <v>153</v>
      </c>
      <c r="E1608" s="247" t="s">
        <v>1</v>
      </c>
      <c r="F1608" s="248" t="s">
        <v>235</v>
      </c>
      <c r="G1608" s="246"/>
      <c r="H1608" s="249">
        <v>16.128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153</v>
      </c>
      <c r="AU1608" s="255" t="s">
        <v>89</v>
      </c>
      <c r="AV1608" s="14" t="s">
        <v>89</v>
      </c>
      <c r="AW1608" s="14" t="s">
        <v>34</v>
      </c>
      <c r="AX1608" s="14" t="s">
        <v>80</v>
      </c>
      <c r="AY1608" s="255" t="s">
        <v>146</v>
      </c>
    </row>
    <row r="1609" s="16" customFormat="1">
      <c r="A1609" s="16"/>
      <c r="B1609" s="267"/>
      <c r="C1609" s="268"/>
      <c r="D1609" s="236" t="s">
        <v>153</v>
      </c>
      <c r="E1609" s="269" t="s">
        <v>1</v>
      </c>
      <c r="F1609" s="270" t="s">
        <v>163</v>
      </c>
      <c r="G1609" s="268"/>
      <c r="H1609" s="271">
        <v>173.61500000000001</v>
      </c>
      <c r="I1609" s="272"/>
      <c r="J1609" s="268"/>
      <c r="K1609" s="268"/>
      <c r="L1609" s="273"/>
      <c r="M1609" s="274"/>
      <c r="N1609" s="275"/>
      <c r="O1609" s="275"/>
      <c r="P1609" s="275"/>
      <c r="Q1609" s="275"/>
      <c r="R1609" s="275"/>
      <c r="S1609" s="275"/>
      <c r="T1609" s="27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77" t="s">
        <v>153</v>
      </c>
      <c r="AU1609" s="277" t="s">
        <v>89</v>
      </c>
      <c r="AV1609" s="16" t="s">
        <v>92</v>
      </c>
      <c r="AW1609" s="16" t="s">
        <v>34</v>
      </c>
      <c r="AX1609" s="16" t="s">
        <v>80</v>
      </c>
      <c r="AY1609" s="277" t="s">
        <v>146</v>
      </c>
    </row>
    <row r="1610" s="13" customFormat="1">
      <c r="A1610" s="13"/>
      <c r="B1610" s="234"/>
      <c r="C1610" s="235"/>
      <c r="D1610" s="236" t="s">
        <v>153</v>
      </c>
      <c r="E1610" s="237" t="s">
        <v>1</v>
      </c>
      <c r="F1610" s="238" t="s">
        <v>191</v>
      </c>
      <c r="G1610" s="235"/>
      <c r="H1610" s="237" t="s">
        <v>1</v>
      </c>
      <c r="I1610" s="239"/>
      <c r="J1610" s="235"/>
      <c r="K1610" s="235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153</v>
      </c>
      <c r="AU1610" s="244" t="s">
        <v>89</v>
      </c>
      <c r="AV1610" s="13" t="s">
        <v>85</v>
      </c>
      <c r="AW1610" s="13" t="s">
        <v>34</v>
      </c>
      <c r="AX1610" s="13" t="s">
        <v>80</v>
      </c>
      <c r="AY1610" s="244" t="s">
        <v>146</v>
      </c>
    </row>
    <row r="1611" s="14" customFormat="1">
      <c r="A1611" s="14"/>
      <c r="B1611" s="245"/>
      <c r="C1611" s="246"/>
      <c r="D1611" s="236" t="s">
        <v>153</v>
      </c>
      <c r="E1611" s="247" t="s">
        <v>1</v>
      </c>
      <c r="F1611" s="248" t="s">
        <v>236</v>
      </c>
      <c r="G1611" s="246"/>
      <c r="H1611" s="249">
        <v>12.201000000000001</v>
      </c>
      <c r="I1611" s="250"/>
      <c r="J1611" s="246"/>
      <c r="K1611" s="246"/>
      <c r="L1611" s="251"/>
      <c r="M1611" s="252"/>
      <c r="N1611" s="253"/>
      <c r="O1611" s="253"/>
      <c r="P1611" s="253"/>
      <c r="Q1611" s="253"/>
      <c r="R1611" s="253"/>
      <c r="S1611" s="253"/>
      <c r="T1611" s="25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5" t="s">
        <v>153</v>
      </c>
      <c r="AU1611" s="255" t="s">
        <v>89</v>
      </c>
      <c r="AV1611" s="14" t="s">
        <v>89</v>
      </c>
      <c r="AW1611" s="14" t="s">
        <v>34</v>
      </c>
      <c r="AX1611" s="14" t="s">
        <v>80</v>
      </c>
      <c r="AY1611" s="255" t="s">
        <v>146</v>
      </c>
    </row>
    <row r="1612" s="16" customFormat="1">
      <c r="A1612" s="16"/>
      <c r="B1612" s="267"/>
      <c r="C1612" s="268"/>
      <c r="D1612" s="236" t="s">
        <v>153</v>
      </c>
      <c r="E1612" s="269" t="s">
        <v>1</v>
      </c>
      <c r="F1612" s="270" t="s">
        <v>163</v>
      </c>
      <c r="G1612" s="268"/>
      <c r="H1612" s="271">
        <v>12.201000000000001</v>
      </c>
      <c r="I1612" s="272"/>
      <c r="J1612" s="268"/>
      <c r="K1612" s="268"/>
      <c r="L1612" s="273"/>
      <c r="M1612" s="274"/>
      <c r="N1612" s="275"/>
      <c r="O1612" s="275"/>
      <c r="P1612" s="275"/>
      <c r="Q1612" s="275"/>
      <c r="R1612" s="275"/>
      <c r="S1612" s="275"/>
      <c r="T1612" s="27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T1612" s="277" t="s">
        <v>153</v>
      </c>
      <c r="AU1612" s="277" t="s">
        <v>89</v>
      </c>
      <c r="AV1612" s="16" t="s">
        <v>92</v>
      </c>
      <c r="AW1612" s="16" t="s">
        <v>34</v>
      </c>
      <c r="AX1612" s="16" t="s">
        <v>80</v>
      </c>
      <c r="AY1612" s="277" t="s">
        <v>146</v>
      </c>
    </row>
    <row r="1613" s="13" customFormat="1">
      <c r="A1613" s="13"/>
      <c r="B1613" s="234"/>
      <c r="C1613" s="235"/>
      <c r="D1613" s="236" t="s">
        <v>153</v>
      </c>
      <c r="E1613" s="237" t="s">
        <v>1</v>
      </c>
      <c r="F1613" s="238" t="s">
        <v>200</v>
      </c>
      <c r="G1613" s="235"/>
      <c r="H1613" s="237" t="s">
        <v>1</v>
      </c>
      <c r="I1613" s="239"/>
      <c r="J1613" s="235"/>
      <c r="K1613" s="235"/>
      <c r="L1613" s="240"/>
      <c r="M1613" s="241"/>
      <c r="N1613" s="242"/>
      <c r="O1613" s="242"/>
      <c r="P1613" s="242"/>
      <c r="Q1613" s="242"/>
      <c r="R1613" s="242"/>
      <c r="S1613" s="242"/>
      <c r="T1613" s="24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4" t="s">
        <v>153</v>
      </c>
      <c r="AU1613" s="244" t="s">
        <v>89</v>
      </c>
      <c r="AV1613" s="13" t="s">
        <v>85</v>
      </c>
      <c r="AW1613" s="13" t="s">
        <v>34</v>
      </c>
      <c r="AX1613" s="13" t="s">
        <v>80</v>
      </c>
      <c r="AY1613" s="244" t="s">
        <v>146</v>
      </c>
    </row>
    <row r="1614" s="14" customFormat="1">
      <c r="A1614" s="14"/>
      <c r="B1614" s="245"/>
      <c r="C1614" s="246"/>
      <c r="D1614" s="236" t="s">
        <v>153</v>
      </c>
      <c r="E1614" s="247" t="s">
        <v>1</v>
      </c>
      <c r="F1614" s="248" t="s">
        <v>237</v>
      </c>
      <c r="G1614" s="246"/>
      <c r="H1614" s="249">
        <v>11.911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153</v>
      </c>
      <c r="AU1614" s="255" t="s">
        <v>89</v>
      </c>
      <c r="AV1614" s="14" t="s">
        <v>89</v>
      </c>
      <c r="AW1614" s="14" t="s">
        <v>34</v>
      </c>
      <c r="AX1614" s="14" t="s">
        <v>80</v>
      </c>
      <c r="AY1614" s="255" t="s">
        <v>146</v>
      </c>
    </row>
    <row r="1615" s="16" customFormat="1">
      <c r="A1615" s="16"/>
      <c r="B1615" s="267"/>
      <c r="C1615" s="268"/>
      <c r="D1615" s="236" t="s">
        <v>153</v>
      </c>
      <c r="E1615" s="269" t="s">
        <v>1</v>
      </c>
      <c r="F1615" s="270" t="s">
        <v>163</v>
      </c>
      <c r="G1615" s="268"/>
      <c r="H1615" s="271">
        <v>11.911</v>
      </c>
      <c r="I1615" s="272"/>
      <c r="J1615" s="268"/>
      <c r="K1615" s="268"/>
      <c r="L1615" s="273"/>
      <c r="M1615" s="274"/>
      <c r="N1615" s="275"/>
      <c r="O1615" s="275"/>
      <c r="P1615" s="275"/>
      <c r="Q1615" s="275"/>
      <c r="R1615" s="275"/>
      <c r="S1615" s="275"/>
      <c r="T1615" s="27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T1615" s="277" t="s">
        <v>153</v>
      </c>
      <c r="AU1615" s="277" t="s">
        <v>89</v>
      </c>
      <c r="AV1615" s="16" t="s">
        <v>92</v>
      </c>
      <c r="AW1615" s="16" t="s">
        <v>34</v>
      </c>
      <c r="AX1615" s="16" t="s">
        <v>80</v>
      </c>
      <c r="AY1615" s="277" t="s">
        <v>146</v>
      </c>
    </row>
    <row r="1616" s="13" customFormat="1">
      <c r="A1616" s="13"/>
      <c r="B1616" s="234"/>
      <c r="C1616" s="235"/>
      <c r="D1616" s="236" t="s">
        <v>153</v>
      </c>
      <c r="E1616" s="237" t="s">
        <v>1</v>
      </c>
      <c r="F1616" s="238" t="s">
        <v>238</v>
      </c>
      <c r="G1616" s="235"/>
      <c r="H1616" s="237" t="s">
        <v>1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153</v>
      </c>
      <c r="AU1616" s="244" t="s">
        <v>89</v>
      </c>
      <c r="AV1616" s="13" t="s">
        <v>85</v>
      </c>
      <c r="AW1616" s="13" t="s">
        <v>34</v>
      </c>
      <c r="AX1616" s="13" t="s">
        <v>80</v>
      </c>
      <c r="AY1616" s="244" t="s">
        <v>146</v>
      </c>
    </row>
    <row r="1617" s="13" customFormat="1">
      <c r="A1617" s="13"/>
      <c r="B1617" s="234"/>
      <c r="C1617" s="235"/>
      <c r="D1617" s="236" t="s">
        <v>153</v>
      </c>
      <c r="E1617" s="237" t="s">
        <v>1</v>
      </c>
      <c r="F1617" s="238" t="s">
        <v>191</v>
      </c>
      <c r="G1617" s="235"/>
      <c r="H1617" s="237" t="s">
        <v>1</v>
      </c>
      <c r="I1617" s="239"/>
      <c r="J1617" s="235"/>
      <c r="K1617" s="235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153</v>
      </c>
      <c r="AU1617" s="244" t="s">
        <v>89</v>
      </c>
      <c r="AV1617" s="13" t="s">
        <v>85</v>
      </c>
      <c r="AW1617" s="13" t="s">
        <v>34</v>
      </c>
      <c r="AX1617" s="13" t="s">
        <v>80</v>
      </c>
      <c r="AY1617" s="244" t="s">
        <v>146</v>
      </c>
    </row>
    <row r="1618" s="14" customFormat="1">
      <c r="A1618" s="14"/>
      <c r="B1618" s="245"/>
      <c r="C1618" s="246"/>
      <c r="D1618" s="236" t="s">
        <v>153</v>
      </c>
      <c r="E1618" s="247" t="s">
        <v>1</v>
      </c>
      <c r="F1618" s="248" t="s">
        <v>239</v>
      </c>
      <c r="G1618" s="246"/>
      <c r="H1618" s="249">
        <v>3.1499999999999999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153</v>
      </c>
      <c r="AU1618" s="255" t="s">
        <v>89</v>
      </c>
      <c r="AV1618" s="14" t="s">
        <v>89</v>
      </c>
      <c r="AW1618" s="14" t="s">
        <v>34</v>
      </c>
      <c r="AX1618" s="14" t="s">
        <v>80</v>
      </c>
      <c r="AY1618" s="255" t="s">
        <v>146</v>
      </c>
    </row>
    <row r="1619" s="16" customFormat="1">
      <c r="A1619" s="16"/>
      <c r="B1619" s="267"/>
      <c r="C1619" s="268"/>
      <c r="D1619" s="236" t="s">
        <v>153</v>
      </c>
      <c r="E1619" s="269" t="s">
        <v>1</v>
      </c>
      <c r="F1619" s="270" t="s">
        <v>163</v>
      </c>
      <c r="G1619" s="268"/>
      <c r="H1619" s="271">
        <v>3.1499999999999999</v>
      </c>
      <c r="I1619" s="272"/>
      <c r="J1619" s="268"/>
      <c r="K1619" s="268"/>
      <c r="L1619" s="273"/>
      <c r="M1619" s="274"/>
      <c r="N1619" s="275"/>
      <c r="O1619" s="275"/>
      <c r="P1619" s="275"/>
      <c r="Q1619" s="275"/>
      <c r="R1619" s="275"/>
      <c r="S1619" s="275"/>
      <c r="T1619" s="27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77" t="s">
        <v>153</v>
      </c>
      <c r="AU1619" s="277" t="s">
        <v>89</v>
      </c>
      <c r="AV1619" s="16" t="s">
        <v>92</v>
      </c>
      <c r="AW1619" s="16" t="s">
        <v>34</v>
      </c>
      <c r="AX1619" s="16" t="s">
        <v>80</v>
      </c>
      <c r="AY1619" s="277" t="s">
        <v>146</v>
      </c>
    </row>
    <row r="1620" s="13" customFormat="1">
      <c r="A1620" s="13"/>
      <c r="B1620" s="234"/>
      <c r="C1620" s="235"/>
      <c r="D1620" s="236" t="s">
        <v>153</v>
      </c>
      <c r="E1620" s="237" t="s">
        <v>1</v>
      </c>
      <c r="F1620" s="238" t="s">
        <v>194</v>
      </c>
      <c r="G1620" s="235"/>
      <c r="H1620" s="237" t="s">
        <v>1</v>
      </c>
      <c r="I1620" s="239"/>
      <c r="J1620" s="235"/>
      <c r="K1620" s="235"/>
      <c r="L1620" s="240"/>
      <c r="M1620" s="241"/>
      <c r="N1620" s="242"/>
      <c r="O1620" s="242"/>
      <c r="P1620" s="242"/>
      <c r="Q1620" s="242"/>
      <c r="R1620" s="242"/>
      <c r="S1620" s="242"/>
      <c r="T1620" s="24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4" t="s">
        <v>153</v>
      </c>
      <c r="AU1620" s="244" t="s">
        <v>89</v>
      </c>
      <c r="AV1620" s="13" t="s">
        <v>85</v>
      </c>
      <c r="AW1620" s="13" t="s">
        <v>34</v>
      </c>
      <c r="AX1620" s="13" t="s">
        <v>80</v>
      </c>
      <c r="AY1620" s="244" t="s">
        <v>146</v>
      </c>
    </row>
    <row r="1621" s="14" customFormat="1">
      <c r="A1621" s="14"/>
      <c r="B1621" s="245"/>
      <c r="C1621" s="246"/>
      <c r="D1621" s="236" t="s">
        <v>153</v>
      </c>
      <c r="E1621" s="247" t="s">
        <v>1</v>
      </c>
      <c r="F1621" s="248" t="s">
        <v>240</v>
      </c>
      <c r="G1621" s="246"/>
      <c r="H1621" s="249">
        <v>3.75</v>
      </c>
      <c r="I1621" s="250"/>
      <c r="J1621" s="246"/>
      <c r="K1621" s="246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153</v>
      </c>
      <c r="AU1621" s="255" t="s">
        <v>89</v>
      </c>
      <c r="AV1621" s="14" t="s">
        <v>89</v>
      </c>
      <c r="AW1621" s="14" t="s">
        <v>34</v>
      </c>
      <c r="AX1621" s="14" t="s">
        <v>80</v>
      </c>
      <c r="AY1621" s="255" t="s">
        <v>146</v>
      </c>
    </row>
    <row r="1622" s="16" customFormat="1">
      <c r="A1622" s="16"/>
      <c r="B1622" s="267"/>
      <c r="C1622" s="268"/>
      <c r="D1622" s="236" t="s">
        <v>153</v>
      </c>
      <c r="E1622" s="269" t="s">
        <v>1</v>
      </c>
      <c r="F1622" s="270" t="s">
        <v>163</v>
      </c>
      <c r="G1622" s="268"/>
      <c r="H1622" s="271">
        <v>3.75</v>
      </c>
      <c r="I1622" s="272"/>
      <c r="J1622" s="268"/>
      <c r="K1622" s="268"/>
      <c r="L1622" s="273"/>
      <c r="M1622" s="274"/>
      <c r="N1622" s="275"/>
      <c r="O1622" s="275"/>
      <c r="P1622" s="275"/>
      <c r="Q1622" s="275"/>
      <c r="R1622" s="275"/>
      <c r="S1622" s="275"/>
      <c r="T1622" s="27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T1622" s="277" t="s">
        <v>153</v>
      </c>
      <c r="AU1622" s="277" t="s">
        <v>89</v>
      </c>
      <c r="AV1622" s="16" t="s">
        <v>92</v>
      </c>
      <c r="AW1622" s="16" t="s">
        <v>34</v>
      </c>
      <c r="AX1622" s="16" t="s">
        <v>80</v>
      </c>
      <c r="AY1622" s="277" t="s">
        <v>146</v>
      </c>
    </row>
    <row r="1623" s="13" customFormat="1">
      <c r="A1623" s="13"/>
      <c r="B1623" s="234"/>
      <c r="C1623" s="235"/>
      <c r="D1623" s="236" t="s">
        <v>153</v>
      </c>
      <c r="E1623" s="237" t="s">
        <v>1</v>
      </c>
      <c r="F1623" s="238" t="s">
        <v>156</v>
      </c>
      <c r="G1623" s="235"/>
      <c r="H1623" s="237" t="s">
        <v>1</v>
      </c>
      <c r="I1623" s="239"/>
      <c r="J1623" s="235"/>
      <c r="K1623" s="235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153</v>
      </c>
      <c r="AU1623" s="244" t="s">
        <v>89</v>
      </c>
      <c r="AV1623" s="13" t="s">
        <v>85</v>
      </c>
      <c r="AW1623" s="13" t="s">
        <v>34</v>
      </c>
      <c r="AX1623" s="13" t="s">
        <v>80</v>
      </c>
      <c r="AY1623" s="244" t="s">
        <v>146</v>
      </c>
    </row>
    <row r="1624" s="14" customFormat="1">
      <c r="A1624" s="14"/>
      <c r="B1624" s="245"/>
      <c r="C1624" s="246"/>
      <c r="D1624" s="236" t="s">
        <v>153</v>
      </c>
      <c r="E1624" s="247" t="s">
        <v>1</v>
      </c>
      <c r="F1624" s="248" t="s">
        <v>241</v>
      </c>
      <c r="G1624" s="246"/>
      <c r="H1624" s="249">
        <v>3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153</v>
      </c>
      <c r="AU1624" s="255" t="s">
        <v>89</v>
      </c>
      <c r="AV1624" s="14" t="s">
        <v>89</v>
      </c>
      <c r="AW1624" s="14" t="s">
        <v>34</v>
      </c>
      <c r="AX1624" s="14" t="s">
        <v>80</v>
      </c>
      <c r="AY1624" s="255" t="s">
        <v>146</v>
      </c>
    </row>
    <row r="1625" s="16" customFormat="1">
      <c r="A1625" s="16"/>
      <c r="B1625" s="267"/>
      <c r="C1625" s="268"/>
      <c r="D1625" s="236" t="s">
        <v>153</v>
      </c>
      <c r="E1625" s="269" t="s">
        <v>1</v>
      </c>
      <c r="F1625" s="270" t="s">
        <v>163</v>
      </c>
      <c r="G1625" s="268"/>
      <c r="H1625" s="271">
        <v>3</v>
      </c>
      <c r="I1625" s="272"/>
      <c r="J1625" s="268"/>
      <c r="K1625" s="268"/>
      <c r="L1625" s="273"/>
      <c r="M1625" s="274"/>
      <c r="N1625" s="275"/>
      <c r="O1625" s="275"/>
      <c r="P1625" s="275"/>
      <c r="Q1625" s="275"/>
      <c r="R1625" s="275"/>
      <c r="S1625" s="275"/>
      <c r="T1625" s="27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77" t="s">
        <v>153</v>
      </c>
      <c r="AU1625" s="277" t="s">
        <v>89</v>
      </c>
      <c r="AV1625" s="16" t="s">
        <v>92</v>
      </c>
      <c r="AW1625" s="16" t="s">
        <v>34</v>
      </c>
      <c r="AX1625" s="16" t="s">
        <v>80</v>
      </c>
      <c r="AY1625" s="277" t="s">
        <v>146</v>
      </c>
    </row>
    <row r="1626" s="15" customFormat="1">
      <c r="A1626" s="15"/>
      <c r="B1626" s="256"/>
      <c r="C1626" s="257"/>
      <c r="D1626" s="236" t="s">
        <v>153</v>
      </c>
      <c r="E1626" s="258" t="s">
        <v>1</v>
      </c>
      <c r="F1626" s="259" t="s">
        <v>158</v>
      </c>
      <c r="G1626" s="257"/>
      <c r="H1626" s="260">
        <v>207.62700000000001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153</v>
      </c>
      <c r="AU1626" s="266" t="s">
        <v>89</v>
      </c>
      <c r="AV1626" s="15" t="s">
        <v>95</v>
      </c>
      <c r="AW1626" s="15" t="s">
        <v>34</v>
      </c>
      <c r="AX1626" s="15" t="s">
        <v>85</v>
      </c>
      <c r="AY1626" s="266" t="s">
        <v>146</v>
      </c>
    </row>
    <row r="1627" s="14" customFormat="1">
      <c r="A1627" s="14"/>
      <c r="B1627" s="245"/>
      <c r="C1627" s="246"/>
      <c r="D1627" s="236" t="s">
        <v>153</v>
      </c>
      <c r="E1627" s="246"/>
      <c r="F1627" s="248" t="s">
        <v>814</v>
      </c>
      <c r="G1627" s="246"/>
      <c r="H1627" s="249">
        <v>218.00800000000001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153</v>
      </c>
      <c r="AU1627" s="255" t="s">
        <v>89</v>
      </c>
      <c r="AV1627" s="14" t="s">
        <v>89</v>
      </c>
      <c r="AW1627" s="14" t="s">
        <v>4</v>
      </c>
      <c r="AX1627" s="14" t="s">
        <v>85</v>
      </c>
      <c r="AY1627" s="255" t="s">
        <v>146</v>
      </c>
    </row>
    <row r="1628" s="2" customFormat="1" ht="21.75" customHeight="1">
      <c r="A1628" s="39"/>
      <c r="B1628" s="40"/>
      <c r="C1628" s="220" t="s">
        <v>815</v>
      </c>
      <c r="D1628" s="220" t="s">
        <v>148</v>
      </c>
      <c r="E1628" s="221" t="s">
        <v>816</v>
      </c>
      <c r="F1628" s="222" t="s">
        <v>817</v>
      </c>
      <c r="G1628" s="223" t="s">
        <v>308</v>
      </c>
      <c r="H1628" s="224">
        <v>40</v>
      </c>
      <c r="I1628" s="225"/>
      <c r="J1628" s="226">
        <f>ROUND(I1628*H1628,2)</f>
        <v>0</v>
      </c>
      <c r="K1628" s="227"/>
      <c r="L1628" s="45"/>
      <c r="M1628" s="228" t="s">
        <v>1</v>
      </c>
      <c r="N1628" s="229" t="s">
        <v>45</v>
      </c>
      <c r="O1628" s="92"/>
      <c r="P1628" s="230">
        <f>O1628*H1628</f>
        <v>0</v>
      </c>
      <c r="Q1628" s="230">
        <v>0</v>
      </c>
      <c r="R1628" s="230">
        <f>Q1628*H1628</f>
        <v>0</v>
      </c>
      <c r="S1628" s="230">
        <v>0</v>
      </c>
      <c r="T1628" s="231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2" t="s">
        <v>355</v>
      </c>
      <c r="AT1628" s="232" t="s">
        <v>148</v>
      </c>
      <c r="AU1628" s="232" t="s">
        <v>89</v>
      </c>
      <c r="AY1628" s="18" t="s">
        <v>146</v>
      </c>
      <c r="BE1628" s="233">
        <f>IF(N1628="základní",J1628,0)</f>
        <v>0</v>
      </c>
      <c r="BF1628" s="233">
        <f>IF(N1628="snížená",J1628,0)</f>
        <v>0</v>
      </c>
      <c r="BG1628" s="233">
        <f>IF(N1628="zákl. přenesená",J1628,0)</f>
        <v>0</v>
      </c>
      <c r="BH1628" s="233">
        <f>IF(N1628="sníž. přenesená",J1628,0)</f>
        <v>0</v>
      </c>
      <c r="BI1628" s="233">
        <f>IF(N1628="nulová",J1628,0)</f>
        <v>0</v>
      </c>
      <c r="BJ1628" s="18" t="s">
        <v>85</v>
      </c>
      <c r="BK1628" s="233">
        <f>ROUND(I1628*H1628,2)</f>
        <v>0</v>
      </c>
      <c r="BL1628" s="18" t="s">
        <v>355</v>
      </c>
      <c r="BM1628" s="232" t="s">
        <v>818</v>
      </c>
    </row>
    <row r="1629" s="14" customFormat="1">
      <c r="A1629" s="14"/>
      <c r="B1629" s="245"/>
      <c r="C1629" s="246"/>
      <c r="D1629" s="236" t="s">
        <v>153</v>
      </c>
      <c r="E1629" s="247" t="s">
        <v>1</v>
      </c>
      <c r="F1629" s="248" t="s">
        <v>819</v>
      </c>
      <c r="G1629" s="246"/>
      <c r="H1629" s="249">
        <v>1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153</v>
      </c>
      <c r="AU1629" s="255" t="s">
        <v>89</v>
      </c>
      <c r="AV1629" s="14" t="s">
        <v>89</v>
      </c>
      <c r="AW1629" s="14" t="s">
        <v>34</v>
      </c>
      <c r="AX1629" s="14" t="s">
        <v>80</v>
      </c>
      <c r="AY1629" s="255" t="s">
        <v>146</v>
      </c>
    </row>
    <row r="1630" s="14" customFormat="1">
      <c r="A1630" s="14"/>
      <c r="B1630" s="245"/>
      <c r="C1630" s="246"/>
      <c r="D1630" s="236" t="s">
        <v>153</v>
      </c>
      <c r="E1630" s="247" t="s">
        <v>1</v>
      </c>
      <c r="F1630" s="248" t="s">
        <v>820</v>
      </c>
      <c r="G1630" s="246"/>
      <c r="H1630" s="249">
        <v>7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153</v>
      </c>
      <c r="AU1630" s="255" t="s">
        <v>89</v>
      </c>
      <c r="AV1630" s="14" t="s">
        <v>89</v>
      </c>
      <c r="AW1630" s="14" t="s">
        <v>34</v>
      </c>
      <c r="AX1630" s="14" t="s">
        <v>80</v>
      </c>
      <c r="AY1630" s="255" t="s">
        <v>146</v>
      </c>
    </row>
    <row r="1631" s="14" customFormat="1">
      <c r="A1631" s="14"/>
      <c r="B1631" s="245"/>
      <c r="C1631" s="246"/>
      <c r="D1631" s="236" t="s">
        <v>153</v>
      </c>
      <c r="E1631" s="247" t="s">
        <v>1</v>
      </c>
      <c r="F1631" s="248" t="s">
        <v>821</v>
      </c>
      <c r="G1631" s="246"/>
      <c r="H1631" s="249">
        <v>2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153</v>
      </c>
      <c r="AU1631" s="255" t="s">
        <v>89</v>
      </c>
      <c r="AV1631" s="14" t="s">
        <v>89</v>
      </c>
      <c r="AW1631" s="14" t="s">
        <v>34</v>
      </c>
      <c r="AX1631" s="14" t="s">
        <v>80</v>
      </c>
      <c r="AY1631" s="255" t="s">
        <v>146</v>
      </c>
    </row>
    <row r="1632" s="14" customFormat="1">
      <c r="A1632" s="14"/>
      <c r="B1632" s="245"/>
      <c r="C1632" s="246"/>
      <c r="D1632" s="236" t="s">
        <v>153</v>
      </c>
      <c r="E1632" s="247" t="s">
        <v>1</v>
      </c>
      <c r="F1632" s="248" t="s">
        <v>822</v>
      </c>
      <c r="G1632" s="246"/>
      <c r="H1632" s="249">
        <v>27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153</v>
      </c>
      <c r="AU1632" s="255" t="s">
        <v>89</v>
      </c>
      <c r="AV1632" s="14" t="s">
        <v>89</v>
      </c>
      <c r="AW1632" s="14" t="s">
        <v>34</v>
      </c>
      <c r="AX1632" s="14" t="s">
        <v>80</v>
      </c>
      <c r="AY1632" s="255" t="s">
        <v>146</v>
      </c>
    </row>
    <row r="1633" s="14" customFormat="1">
      <c r="A1633" s="14"/>
      <c r="B1633" s="245"/>
      <c r="C1633" s="246"/>
      <c r="D1633" s="236" t="s">
        <v>153</v>
      </c>
      <c r="E1633" s="247" t="s">
        <v>1</v>
      </c>
      <c r="F1633" s="248" t="s">
        <v>823</v>
      </c>
      <c r="G1633" s="246"/>
      <c r="H1633" s="249">
        <v>3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153</v>
      </c>
      <c r="AU1633" s="255" t="s">
        <v>89</v>
      </c>
      <c r="AV1633" s="14" t="s">
        <v>89</v>
      </c>
      <c r="AW1633" s="14" t="s">
        <v>34</v>
      </c>
      <c r="AX1633" s="14" t="s">
        <v>80</v>
      </c>
      <c r="AY1633" s="255" t="s">
        <v>146</v>
      </c>
    </row>
    <row r="1634" s="15" customFormat="1">
      <c r="A1634" s="15"/>
      <c r="B1634" s="256"/>
      <c r="C1634" s="257"/>
      <c r="D1634" s="236" t="s">
        <v>153</v>
      </c>
      <c r="E1634" s="258" t="s">
        <v>1</v>
      </c>
      <c r="F1634" s="259" t="s">
        <v>158</v>
      </c>
      <c r="G1634" s="257"/>
      <c r="H1634" s="260">
        <v>40</v>
      </c>
      <c r="I1634" s="261"/>
      <c r="J1634" s="257"/>
      <c r="K1634" s="257"/>
      <c r="L1634" s="262"/>
      <c r="M1634" s="263"/>
      <c r="N1634" s="264"/>
      <c r="O1634" s="264"/>
      <c r="P1634" s="264"/>
      <c r="Q1634" s="264"/>
      <c r="R1634" s="264"/>
      <c r="S1634" s="264"/>
      <c r="T1634" s="26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66" t="s">
        <v>153</v>
      </c>
      <c r="AU1634" s="266" t="s">
        <v>89</v>
      </c>
      <c r="AV1634" s="15" t="s">
        <v>95</v>
      </c>
      <c r="AW1634" s="15" t="s">
        <v>34</v>
      </c>
      <c r="AX1634" s="15" t="s">
        <v>85</v>
      </c>
      <c r="AY1634" s="266" t="s">
        <v>146</v>
      </c>
    </row>
    <row r="1635" s="2" customFormat="1" ht="16.5" customHeight="1">
      <c r="A1635" s="39"/>
      <c r="B1635" s="40"/>
      <c r="C1635" s="220" t="s">
        <v>824</v>
      </c>
      <c r="D1635" s="220" t="s">
        <v>148</v>
      </c>
      <c r="E1635" s="221" t="s">
        <v>825</v>
      </c>
      <c r="F1635" s="222" t="s">
        <v>826</v>
      </c>
      <c r="G1635" s="223" t="s">
        <v>308</v>
      </c>
      <c r="H1635" s="224">
        <v>10</v>
      </c>
      <c r="I1635" s="225"/>
      <c r="J1635" s="226">
        <f>ROUND(I1635*H1635,2)</f>
        <v>0</v>
      </c>
      <c r="K1635" s="227"/>
      <c r="L1635" s="45"/>
      <c r="M1635" s="228" t="s">
        <v>1</v>
      </c>
      <c r="N1635" s="229" t="s">
        <v>45</v>
      </c>
      <c r="O1635" s="92"/>
      <c r="P1635" s="230">
        <f>O1635*H1635</f>
        <v>0</v>
      </c>
      <c r="Q1635" s="230">
        <v>0</v>
      </c>
      <c r="R1635" s="230">
        <f>Q1635*H1635</f>
        <v>0</v>
      </c>
      <c r="S1635" s="230">
        <v>0</v>
      </c>
      <c r="T1635" s="231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2" t="s">
        <v>355</v>
      </c>
      <c r="AT1635" s="232" t="s">
        <v>148</v>
      </c>
      <c r="AU1635" s="232" t="s">
        <v>89</v>
      </c>
      <c r="AY1635" s="18" t="s">
        <v>146</v>
      </c>
      <c r="BE1635" s="233">
        <f>IF(N1635="základní",J1635,0)</f>
        <v>0</v>
      </c>
      <c r="BF1635" s="233">
        <f>IF(N1635="snížená",J1635,0)</f>
        <v>0</v>
      </c>
      <c r="BG1635" s="233">
        <f>IF(N1635="zákl. přenesená",J1635,0)</f>
        <v>0</v>
      </c>
      <c r="BH1635" s="233">
        <f>IF(N1635="sníž. přenesená",J1635,0)</f>
        <v>0</v>
      </c>
      <c r="BI1635" s="233">
        <f>IF(N1635="nulová",J1635,0)</f>
        <v>0</v>
      </c>
      <c r="BJ1635" s="18" t="s">
        <v>85</v>
      </c>
      <c r="BK1635" s="233">
        <f>ROUND(I1635*H1635,2)</f>
        <v>0</v>
      </c>
      <c r="BL1635" s="18" t="s">
        <v>355</v>
      </c>
      <c r="BM1635" s="232" t="s">
        <v>827</v>
      </c>
    </row>
    <row r="1636" s="14" customFormat="1">
      <c r="A1636" s="14"/>
      <c r="B1636" s="245"/>
      <c r="C1636" s="246"/>
      <c r="D1636" s="236" t="s">
        <v>153</v>
      </c>
      <c r="E1636" s="247" t="s">
        <v>1</v>
      </c>
      <c r="F1636" s="248" t="s">
        <v>819</v>
      </c>
      <c r="G1636" s="246"/>
      <c r="H1636" s="249">
        <v>1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153</v>
      </c>
      <c r="AU1636" s="255" t="s">
        <v>89</v>
      </c>
      <c r="AV1636" s="14" t="s">
        <v>89</v>
      </c>
      <c r="AW1636" s="14" t="s">
        <v>34</v>
      </c>
      <c r="AX1636" s="14" t="s">
        <v>80</v>
      </c>
      <c r="AY1636" s="255" t="s">
        <v>146</v>
      </c>
    </row>
    <row r="1637" s="14" customFormat="1">
      <c r="A1637" s="14"/>
      <c r="B1637" s="245"/>
      <c r="C1637" s="246"/>
      <c r="D1637" s="236" t="s">
        <v>153</v>
      </c>
      <c r="E1637" s="247" t="s">
        <v>1</v>
      </c>
      <c r="F1637" s="248" t="s">
        <v>820</v>
      </c>
      <c r="G1637" s="246"/>
      <c r="H1637" s="249">
        <v>7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153</v>
      </c>
      <c r="AU1637" s="255" t="s">
        <v>89</v>
      </c>
      <c r="AV1637" s="14" t="s">
        <v>89</v>
      </c>
      <c r="AW1637" s="14" t="s">
        <v>34</v>
      </c>
      <c r="AX1637" s="14" t="s">
        <v>80</v>
      </c>
      <c r="AY1637" s="255" t="s">
        <v>146</v>
      </c>
    </row>
    <row r="1638" s="14" customFormat="1">
      <c r="A1638" s="14"/>
      <c r="B1638" s="245"/>
      <c r="C1638" s="246"/>
      <c r="D1638" s="236" t="s">
        <v>153</v>
      </c>
      <c r="E1638" s="247" t="s">
        <v>1</v>
      </c>
      <c r="F1638" s="248" t="s">
        <v>821</v>
      </c>
      <c r="G1638" s="246"/>
      <c r="H1638" s="249">
        <v>2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153</v>
      </c>
      <c r="AU1638" s="255" t="s">
        <v>89</v>
      </c>
      <c r="AV1638" s="14" t="s">
        <v>89</v>
      </c>
      <c r="AW1638" s="14" t="s">
        <v>34</v>
      </c>
      <c r="AX1638" s="14" t="s">
        <v>80</v>
      </c>
      <c r="AY1638" s="255" t="s">
        <v>146</v>
      </c>
    </row>
    <row r="1639" s="15" customFormat="1">
      <c r="A1639" s="15"/>
      <c r="B1639" s="256"/>
      <c r="C1639" s="257"/>
      <c r="D1639" s="236" t="s">
        <v>153</v>
      </c>
      <c r="E1639" s="258" t="s">
        <v>1</v>
      </c>
      <c r="F1639" s="259" t="s">
        <v>158</v>
      </c>
      <c r="G1639" s="257"/>
      <c r="H1639" s="260">
        <v>10</v>
      </c>
      <c r="I1639" s="261"/>
      <c r="J1639" s="257"/>
      <c r="K1639" s="257"/>
      <c r="L1639" s="262"/>
      <c r="M1639" s="263"/>
      <c r="N1639" s="264"/>
      <c r="O1639" s="264"/>
      <c r="P1639" s="264"/>
      <c r="Q1639" s="264"/>
      <c r="R1639" s="264"/>
      <c r="S1639" s="264"/>
      <c r="T1639" s="26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T1639" s="266" t="s">
        <v>153</v>
      </c>
      <c r="AU1639" s="266" t="s">
        <v>89</v>
      </c>
      <c r="AV1639" s="15" t="s">
        <v>95</v>
      </c>
      <c r="AW1639" s="15" t="s">
        <v>34</v>
      </c>
      <c r="AX1639" s="15" t="s">
        <v>85</v>
      </c>
      <c r="AY1639" s="266" t="s">
        <v>146</v>
      </c>
    </row>
    <row r="1640" s="2" customFormat="1" ht="24.15" customHeight="1">
      <c r="A1640" s="39"/>
      <c r="B1640" s="40"/>
      <c r="C1640" s="220" t="s">
        <v>828</v>
      </c>
      <c r="D1640" s="220" t="s">
        <v>148</v>
      </c>
      <c r="E1640" s="221" t="s">
        <v>829</v>
      </c>
      <c r="F1640" s="222" t="s">
        <v>830</v>
      </c>
      <c r="G1640" s="223" t="s">
        <v>467</v>
      </c>
      <c r="H1640" s="289"/>
      <c r="I1640" s="225"/>
      <c r="J1640" s="226">
        <f>ROUND(I1640*H1640,2)</f>
        <v>0</v>
      </c>
      <c r="K1640" s="227"/>
      <c r="L1640" s="45"/>
      <c r="M1640" s="228" t="s">
        <v>1</v>
      </c>
      <c r="N1640" s="229" t="s">
        <v>45</v>
      </c>
      <c r="O1640" s="92"/>
      <c r="P1640" s="230">
        <f>O1640*H1640</f>
        <v>0</v>
      </c>
      <c r="Q1640" s="230">
        <v>0</v>
      </c>
      <c r="R1640" s="230">
        <f>Q1640*H1640</f>
        <v>0</v>
      </c>
      <c r="S1640" s="230">
        <v>0</v>
      </c>
      <c r="T1640" s="231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32" t="s">
        <v>355</v>
      </c>
      <c r="AT1640" s="232" t="s">
        <v>148</v>
      </c>
      <c r="AU1640" s="232" t="s">
        <v>89</v>
      </c>
      <c r="AY1640" s="18" t="s">
        <v>146</v>
      </c>
      <c r="BE1640" s="233">
        <f>IF(N1640="základní",J1640,0)</f>
        <v>0</v>
      </c>
      <c r="BF1640" s="233">
        <f>IF(N1640="snížená",J1640,0)</f>
        <v>0</v>
      </c>
      <c r="BG1640" s="233">
        <f>IF(N1640="zákl. přenesená",J1640,0)</f>
        <v>0</v>
      </c>
      <c r="BH1640" s="233">
        <f>IF(N1640="sníž. přenesená",J1640,0)</f>
        <v>0</v>
      </c>
      <c r="BI1640" s="233">
        <f>IF(N1640="nulová",J1640,0)</f>
        <v>0</v>
      </c>
      <c r="BJ1640" s="18" t="s">
        <v>85</v>
      </c>
      <c r="BK1640" s="233">
        <f>ROUND(I1640*H1640,2)</f>
        <v>0</v>
      </c>
      <c r="BL1640" s="18" t="s">
        <v>355</v>
      </c>
      <c r="BM1640" s="232" t="s">
        <v>831</v>
      </c>
    </row>
    <row r="1641" s="12" customFormat="1" ht="22.8" customHeight="1">
      <c r="A1641" s="12"/>
      <c r="B1641" s="204"/>
      <c r="C1641" s="205"/>
      <c r="D1641" s="206" t="s">
        <v>79</v>
      </c>
      <c r="E1641" s="218" t="s">
        <v>832</v>
      </c>
      <c r="F1641" s="218" t="s">
        <v>833</v>
      </c>
      <c r="G1641" s="205"/>
      <c r="H1641" s="205"/>
      <c r="I1641" s="208"/>
      <c r="J1641" s="219">
        <f>BK1641</f>
        <v>0</v>
      </c>
      <c r="K1641" s="205"/>
      <c r="L1641" s="210"/>
      <c r="M1641" s="211"/>
      <c r="N1641" s="212"/>
      <c r="O1641" s="212"/>
      <c r="P1641" s="213">
        <f>SUM(P1642:P1670)</f>
        <v>0</v>
      </c>
      <c r="Q1641" s="212"/>
      <c r="R1641" s="213">
        <f>SUM(R1642:R1670)</f>
        <v>0.014317499999999999</v>
      </c>
      <c r="S1641" s="212"/>
      <c r="T1641" s="214">
        <f>SUM(T1642:T1670)</f>
        <v>0.0034499999999999999</v>
      </c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R1641" s="215" t="s">
        <v>89</v>
      </c>
      <c r="AT1641" s="216" t="s">
        <v>79</v>
      </c>
      <c r="AU1641" s="216" t="s">
        <v>85</v>
      </c>
      <c r="AY1641" s="215" t="s">
        <v>146</v>
      </c>
      <c r="BK1641" s="217">
        <f>SUM(BK1642:BK1670)</f>
        <v>0</v>
      </c>
    </row>
    <row r="1642" s="2" customFormat="1" ht="24.15" customHeight="1">
      <c r="A1642" s="39"/>
      <c r="B1642" s="40"/>
      <c r="C1642" s="220" t="s">
        <v>834</v>
      </c>
      <c r="D1642" s="220" t="s">
        <v>148</v>
      </c>
      <c r="E1642" s="221" t="s">
        <v>835</v>
      </c>
      <c r="F1642" s="222" t="s">
        <v>836</v>
      </c>
      <c r="G1642" s="223" t="s">
        <v>166</v>
      </c>
      <c r="H1642" s="224">
        <v>115</v>
      </c>
      <c r="I1642" s="225"/>
      <c r="J1642" s="226">
        <f>ROUND(I1642*H1642,2)</f>
        <v>0</v>
      </c>
      <c r="K1642" s="227"/>
      <c r="L1642" s="45"/>
      <c r="M1642" s="228" t="s">
        <v>1</v>
      </c>
      <c r="N1642" s="229" t="s">
        <v>45</v>
      </c>
      <c r="O1642" s="92"/>
      <c r="P1642" s="230">
        <f>O1642*H1642</f>
        <v>0</v>
      </c>
      <c r="Q1642" s="230">
        <v>0</v>
      </c>
      <c r="R1642" s="230">
        <f>Q1642*H1642</f>
        <v>0</v>
      </c>
      <c r="S1642" s="230">
        <v>3.0000000000000001E-05</v>
      </c>
      <c r="T1642" s="231">
        <f>S1642*H1642</f>
        <v>0.0034499999999999999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32" t="s">
        <v>355</v>
      </c>
      <c r="AT1642" s="232" t="s">
        <v>148</v>
      </c>
      <c r="AU1642" s="232" t="s">
        <v>89</v>
      </c>
      <c r="AY1642" s="18" t="s">
        <v>146</v>
      </c>
      <c r="BE1642" s="233">
        <f>IF(N1642="základní",J1642,0)</f>
        <v>0</v>
      </c>
      <c r="BF1642" s="233">
        <f>IF(N1642="snížená",J1642,0)</f>
        <v>0</v>
      </c>
      <c r="BG1642" s="233">
        <f>IF(N1642="zákl. přenesená",J1642,0)</f>
        <v>0</v>
      </c>
      <c r="BH1642" s="233">
        <f>IF(N1642="sníž. přenesená",J1642,0)</f>
        <v>0</v>
      </c>
      <c r="BI1642" s="233">
        <f>IF(N1642="nulová",J1642,0)</f>
        <v>0</v>
      </c>
      <c r="BJ1642" s="18" t="s">
        <v>85</v>
      </c>
      <c r="BK1642" s="233">
        <f>ROUND(I1642*H1642,2)</f>
        <v>0</v>
      </c>
      <c r="BL1642" s="18" t="s">
        <v>355</v>
      </c>
      <c r="BM1642" s="232" t="s">
        <v>837</v>
      </c>
    </row>
    <row r="1643" s="13" customFormat="1">
      <c r="A1643" s="13"/>
      <c r="B1643" s="234"/>
      <c r="C1643" s="235"/>
      <c r="D1643" s="236" t="s">
        <v>153</v>
      </c>
      <c r="E1643" s="237" t="s">
        <v>1</v>
      </c>
      <c r="F1643" s="238" t="s">
        <v>838</v>
      </c>
      <c r="G1643" s="235"/>
      <c r="H1643" s="237" t="s">
        <v>1</v>
      </c>
      <c r="I1643" s="239"/>
      <c r="J1643" s="235"/>
      <c r="K1643" s="235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153</v>
      </c>
      <c r="AU1643" s="244" t="s">
        <v>89</v>
      </c>
      <c r="AV1643" s="13" t="s">
        <v>85</v>
      </c>
      <c r="AW1643" s="13" t="s">
        <v>34</v>
      </c>
      <c r="AX1643" s="13" t="s">
        <v>80</v>
      </c>
      <c r="AY1643" s="244" t="s">
        <v>146</v>
      </c>
    </row>
    <row r="1644" s="14" customFormat="1">
      <c r="A1644" s="14"/>
      <c r="B1644" s="245"/>
      <c r="C1644" s="246"/>
      <c r="D1644" s="236" t="s">
        <v>153</v>
      </c>
      <c r="E1644" s="247" t="s">
        <v>1</v>
      </c>
      <c r="F1644" s="248" t="s">
        <v>839</v>
      </c>
      <c r="G1644" s="246"/>
      <c r="H1644" s="249">
        <v>115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153</v>
      </c>
      <c r="AU1644" s="255" t="s">
        <v>89</v>
      </c>
      <c r="AV1644" s="14" t="s">
        <v>89</v>
      </c>
      <c r="AW1644" s="14" t="s">
        <v>34</v>
      </c>
      <c r="AX1644" s="14" t="s">
        <v>85</v>
      </c>
      <c r="AY1644" s="255" t="s">
        <v>146</v>
      </c>
    </row>
    <row r="1645" s="2" customFormat="1" ht="24.15" customHeight="1">
      <c r="A1645" s="39"/>
      <c r="B1645" s="40"/>
      <c r="C1645" s="278" t="s">
        <v>840</v>
      </c>
      <c r="D1645" s="278" t="s">
        <v>313</v>
      </c>
      <c r="E1645" s="279" t="s">
        <v>841</v>
      </c>
      <c r="F1645" s="280" t="s">
        <v>842</v>
      </c>
      <c r="G1645" s="281" t="s">
        <v>166</v>
      </c>
      <c r="H1645" s="282">
        <v>120.75</v>
      </c>
      <c r="I1645" s="283"/>
      <c r="J1645" s="284">
        <f>ROUND(I1645*H1645,2)</f>
        <v>0</v>
      </c>
      <c r="K1645" s="285"/>
      <c r="L1645" s="286"/>
      <c r="M1645" s="287" t="s">
        <v>1</v>
      </c>
      <c r="N1645" s="288" t="s">
        <v>45</v>
      </c>
      <c r="O1645" s="92"/>
      <c r="P1645" s="230">
        <f>O1645*H1645</f>
        <v>0</v>
      </c>
      <c r="Q1645" s="230">
        <v>0</v>
      </c>
      <c r="R1645" s="230">
        <f>Q1645*H1645</f>
        <v>0</v>
      </c>
      <c r="S1645" s="230">
        <v>0</v>
      </c>
      <c r="T1645" s="231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2" t="s">
        <v>453</v>
      </c>
      <c r="AT1645" s="232" t="s">
        <v>313</v>
      </c>
      <c r="AU1645" s="232" t="s">
        <v>89</v>
      </c>
      <c r="AY1645" s="18" t="s">
        <v>146</v>
      </c>
      <c r="BE1645" s="233">
        <f>IF(N1645="základní",J1645,0)</f>
        <v>0</v>
      </c>
      <c r="BF1645" s="233">
        <f>IF(N1645="snížená",J1645,0)</f>
        <v>0</v>
      </c>
      <c r="BG1645" s="233">
        <f>IF(N1645="zákl. přenesená",J1645,0)</f>
        <v>0</v>
      </c>
      <c r="BH1645" s="233">
        <f>IF(N1645="sníž. přenesená",J1645,0)</f>
        <v>0</v>
      </c>
      <c r="BI1645" s="233">
        <f>IF(N1645="nulová",J1645,0)</f>
        <v>0</v>
      </c>
      <c r="BJ1645" s="18" t="s">
        <v>85</v>
      </c>
      <c r="BK1645" s="233">
        <f>ROUND(I1645*H1645,2)</f>
        <v>0</v>
      </c>
      <c r="BL1645" s="18" t="s">
        <v>355</v>
      </c>
      <c r="BM1645" s="232" t="s">
        <v>843</v>
      </c>
    </row>
    <row r="1646" s="14" customFormat="1">
      <c r="A1646" s="14"/>
      <c r="B1646" s="245"/>
      <c r="C1646" s="246"/>
      <c r="D1646" s="236" t="s">
        <v>153</v>
      </c>
      <c r="E1646" s="246"/>
      <c r="F1646" s="248" t="s">
        <v>844</v>
      </c>
      <c r="G1646" s="246"/>
      <c r="H1646" s="249">
        <v>120.75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153</v>
      </c>
      <c r="AU1646" s="255" t="s">
        <v>89</v>
      </c>
      <c r="AV1646" s="14" t="s">
        <v>89</v>
      </c>
      <c r="AW1646" s="14" t="s">
        <v>4</v>
      </c>
      <c r="AX1646" s="14" t="s">
        <v>85</v>
      </c>
      <c r="AY1646" s="255" t="s">
        <v>146</v>
      </c>
    </row>
    <row r="1647" s="2" customFormat="1" ht="16.5" customHeight="1">
      <c r="A1647" s="39"/>
      <c r="B1647" s="40"/>
      <c r="C1647" s="220" t="s">
        <v>845</v>
      </c>
      <c r="D1647" s="220" t="s">
        <v>148</v>
      </c>
      <c r="E1647" s="221" t="s">
        <v>846</v>
      </c>
      <c r="F1647" s="222" t="s">
        <v>847</v>
      </c>
      <c r="G1647" s="223" t="s">
        <v>151</v>
      </c>
      <c r="H1647" s="224">
        <v>17.25</v>
      </c>
      <c r="I1647" s="225"/>
      <c r="J1647" s="226">
        <f>ROUND(I1647*H1647,2)</f>
        <v>0</v>
      </c>
      <c r="K1647" s="227"/>
      <c r="L1647" s="45"/>
      <c r="M1647" s="228" t="s">
        <v>1</v>
      </c>
      <c r="N1647" s="229" t="s">
        <v>45</v>
      </c>
      <c r="O1647" s="92"/>
      <c r="P1647" s="230">
        <f>O1647*H1647</f>
        <v>0</v>
      </c>
      <c r="Q1647" s="230">
        <v>6.9999999999999994E-05</v>
      </c>
      <c r="R1647" s="230">
        <f>Q1647*H1647</f>
        <v>0.0012074999999999998</v>
      </c>
      <c r="S1647" s="230">
        <v>0</v>
      </c>
      <c r="T1647" s="231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2" t="s">
        <v>355</v>
      </c>
      <c r="AT1647" s="232" t="s">
        <v>148</v>
      </c>
      <c r="AU1647" s="232" t="s">
        <v>89</v>
      </c>
      <c r="AY1647" s="18" t="s">
        <v>146</v>
      </c>
      <c r="BE1647" s="233">
        <f>IF(N1647="základní",J1647,0)</f>
        <v>0</v>
      </c>
      <c r="BF1647" s="233">
        <f>IF(N1647="snížená",J1647,0)</f>
        <v>0</v>
      </c>
      <c r="BG1647" s="233">
        <f>IF(N1647="zákl. přenesená",J1647,0)</f>
        <v>0</v>
      </c>
      <c r="BH1647" s="233">
        <f>IF(N1647="sníž. přenesená",J1647,0)</f>
        <v>0</v>
      </c>
      <c r="BI1647" s="233">
        <f>IF(N1647="nulová",J1647,0)</f>
        <v>0</v>
      </c>
      <c r="BJ1647" s="18" t="s">
        <v>85</v>
      </c>
      <c r="BK1647" s="233">
        <f>ROUND(I1647*H1647,2)</f>
        <v>0</v>
      </c>
      <c r="BL1647" s="18" t="s">
        <v>355</v>
      </c>
      <c r="BM1647" s="232" t="s">
        <v>848</v>
      </c>
    </row>
    <row r="1648" s="13" customFormat="1">
      <c r="A1648" s="13"/>
      <c r="B1648" s="234"/>
      <c r="C1648" s="235"/>
      <c r="D1648" s="236" t="s">
        <v>153</v>
      </c>
      <c r="E1648" s="237" t="s">
        <v>1</v>
      </c>
      <c r="F1648" s="238" t="s">
        <v>838</v>
      </c>
      <c r="G1648" s="235"/>
      <c r="H1648" s="237" t="s">
        <v>1</v>
      </c>
      <c r="I1648" s="239"/>
      <c r="J1648" s="235"/>
      <c r="K1648" s="235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153</v>
      </c>
      <c r="AU1648" s="244" t="s">
        <v>89</v>
      </c>
      <c r="AV1648" s="13" t="s">
        <v>85</v>
      </c>
      <c r="AW1648" s="13" t="s">
        <v>34</v>
      </c>
      <c r="AX1648" s="13" t="s">
        <v>80</v>
      </c>
      <c r="AY1648" s="244" t="s">
        <v>146</v>
      </c>
    </row>
    <row r="1649" s="14" customFormat="1">
      <c r="A1649" s="14"/>
      <c r="B1649" s="245"/>
      <c r="C1649" s="246"/>
      <c r="D1649" s="236" t="s">
        <v>153</v>
      </c>
      <c r="E1649" s="247" t="s">
        <v>1</v>
      </c>
      <c r="F1649" s="248" t="s">
        <v>849</v>
      </c>
      <c r="G1649" s="246"/>
      <c r="H1649" s="249">
        <v>17.25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153</v>
      </c>
      <c r="AU1649" s="255" t="s">
        <v>89</v>
      </c>
      <c r="AV1649" s="14" t="s">
        <v>89</v>
      </c>
      <c r="AW1649" s="14" t="s">
        <v>34</v>
      </c>
      <c r="AX1649" s="14" t="s">
        <v>85</v>
      </c>
      <c r="AY1649" s="255" t="s">
        <v>146</v>
      </c>
    </row>
    <row r="1650" s="2" customFormat="1" ht="24.15" customHeight="1">
      <c r="A1650" s="39"/>
      <c r="B1650" s="40"/>
      <c r="C1650" s="220" t="s">
        <v>850</v>
      </c>
      <c r="D1650" s="220" t="s">
        <v>148</v>
      </c>
      <c r="E1650" s="221" t="s">
        <v>851</v>
      </c>
      <c r="F1650" s="222" t="s">
        <v>852</v>
      </c>
      <c r="G1650" s="223" t="s">
        <v>151</v>
      </c>
      <c r="H1650" s="224">
        <v>17.25</v>
      </c>
      <c r="I1650" s="225"/>
      <c r="J1650" s="226">
        <f>ROUND(I1650*H1650,2)</f>
        <v>0</v>
      </c>
      <c r="K1650" s="227"/>
      <c r="L1650" s="45"/>
      <c r="M1650" s="228" t="s">
        <v>1</v>
      </c>
      <c r="N1650" s="229" t="s">
        <v>45</v>
      </c>
      <c r="O1650" s="92"/>
      <c r="P1650" s="230">
        <f>O1650*H1650</f>
        <v>0</v>
      </c>
      <c r="Q1650" s="230">
        <v>6.9999999999999994E-05</v>
      </c>
      <c r="R1650" s="230">
        <f>Q1650*H1650</f>
        <v>0.0012074999999999998</v>
      </c>
      <c r="S1650" s="230">
        <v>0</v>
      </c>
      <c r="T1650" s="231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32" t="s">
        <v>355</v>
      </c>
      <c r="AT1650" s="232" t="s">
        <v>148</v>
      </c>
      <c r="AU1650" s="232" t="s">
        <v>89</v>
      </c>
      <c r="AY1650" s="18" t="s">
        <v>146</v>
      </c>
      <c r="BE1650" s="233">
        <f>IF(N1650="základní",J1650,0)</f>
        <v>0</v>
      </c>
      <c r="BF1650" s="233">
        <f>IF(N1650="snížená",J1650,0)</f>
        <v>0</v>
      </c>
      <c r="BG1650" s="233">
        <f>IF(N1650="zákl. přenesená",J1650,0)</f>
        <v>0</v>
      </c>
      <c r="BH1650" s="233">
        <f>IF(N1650="sníž. přenesená",J1650,0)</f>
        <v>0</v>
      </c>
      <c r="BI1650" s="233">
        <f>IF(N1650="nulová",J1650,0)</f>
        <v>0</v>
      </c>
      <c r="BJ1650" s="18" t="s">
        <v>85</v>
      </c>
      <c r="BK1650" s="233">
        <f>ROUND(I1650*H1650,2)</f>
        <v>0</v>
      </c>
      <c r="BL1650" s="18" t="s">
        <v>355</v>
      </c>
      <c r="BM1650" s="232" t="s">
        <v>853</v>
      </c>
    </row>
    <row r="1651" s="13" customFormat="1">
      <c r="A1651" s="13"/>
      <c r="B1651" s="234"/>
      <c r="C1651" s="235"/>
      <c r="D1651" s="236" t="s">
        <v>153</v>
      </c>
      <c r="E1651" s="237" t="s">
        <v>1</v>
      </c>
      <c r="F1651" s="238" t="s">
        <v>838</v>
      </c>
      <c r="G1651" s="235"/>
      <c r="H1651" s="237" t="s">
        <v>1</v>
      </c>
      <c r="I1651" s="239"/>
      <c r="J1651" s="235"/>
      <c r="K1651" s="235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153</v>
      </c>
      <c r="AU1651" s="244" t="s">
        <v>89</v>
      </c>
      <c r="AV1651" s="13" t="s">
        <v>85</v>
      </c>
      <c r="AW1651" s="13" t="s">
        <v>34</v>
      </c>
      <c r="AX1651" s="13" t="s">
        <v>80</v>
      </c>
      <c r="AY1651" s="244" t="s">
        <v>146</v>
      </c>
    </row>
    <row r="1652" s="14" customFormat="1">
      <c r="A1652" s="14"/>
      <c r="B1652" s="245"/>
      <c r="C1652" s="246"/>
      <c r="D1652" s="236" t="s">
        <v>153</v>
      </c>
      <c r="E1652" s="247" t="s">
        <v>1</v>
      </c>
      <c r="F1652" s="248" t="s">
        <v>849</v>
      </c>
      <c r="G1652" s="246"/>
      <c r="H1652" s="249">
        <v>17.25</v>
      </c>
      <c r="I1652" s="250"/>
      <c r="J1652" s="246"/>
      <c r="K1652" s="246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153</v>
      </c>
      <c r="AU1652" s="255" t="s">
        <v>89</v>
      </c>
      <c r="AV1652" s="14" t="s">
        <v>89</v>
      </c>
      <c r="AW1652" s="14" t="s">
        <v>34</v>
      </c>
      <c r="AX1652" s="14" t="s">
        <v>85</v>
      </c>
      <c r="AY1652" s="255" t="s">
        <v>146</v>
      </c>
    </row>
    <row r="1653" s="2" customFormat="1" ht="16.5" customHeight="1">
      <c r="A1653" s="39"/>
      <c r="B1653" s="40"/>
      <c r="C1653" s="220" t="s">
        <v>854</v>
      </c>
      <c r="D1653" s="220" t="s">
        <v>148</v>
      </c>
      <c r="E1653" s="221" t="s">
        <v>855</v>
      </c>
      <c r="F1653" s="222" t="s">
        <v>856</v>
      </c>
      <c r="G1653" s="223" t="s">
        <v>151</v>
      </c>
      <c r="H1653" s="224">
        <v>17.25</v>
      </c>
      <c r="I1653" s="225"/>
      <c r="J1653" s="226">
        <f>ROUND(I1653*H1653,2)</f>
        <v>0</v>
      </c>
      <c r="K1653" s="227"/>
      <c r="L1653" s="45"/>
      <c r="M1653" s="228" t="s">
        <v>1</v>
      </c>
      <c r="N1653" s="229" t="s">
        <v>45</v>
      </c>
      <c r="O1653" s="92"/>
      <c r="P1653" s="230">
        <f>O1653*H1653</f>
        <v>0</v>
      </c>
      <c r="Q1653" s="230">
        <v>0</v>
      </c>
      <c r="R1653" s="230">
        <f>Q1653*H1653</f>
        <v>0</v>
      </c>
      <c r="S1653" s="230">
        <v>0</v>
      </c>
      <c r="T1653" s="231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2" t="s">
        <v>355</v>
      </c>
      <c r="AT1653" s="232" t="s">
        <v>148</v>
      </c>
      <c r="AU1653" s="232" t="s">
        <v>89</v>
      </c>
      <c r="AY1653" s="18" t="s">
        <v>146</v>
      </c>
      <c r="BE1653" s="233">
        <f>IF(N1653="základní",J1653,0)</f>
        <v>0</v>
      </c>
      <c r="BF1653" s="233">
        <f>IF(N1653="snížená",J1653,0)</f>
        <v>0</v>
      </c>
      <c r="BG1653" s="233">
        <f>IF(N1653="zákl. přenesená",J1653,0)</f>
        <v>0</v>
      </c>
      <c r="BH1653" s="233">
        <f>IF(N1653="sníž. přenesená",J1653,0)</f>
        <v>0</v>
      </c>
      <c r="BI1653" s="233">
        <f>IF(N1653="nulová",J1653,0)</f>
        <v>0</v>
      </c>
      <c r="BJ1653" s="18" t="s">
        <v>85</v>
      </c>
      <c r="BK1653" s="233">
        <f>ROUND(I1653*H1653,2)</f>
        <v>0</v>
      </c>
      <c r="BL1653" s="18" t="s">
        <v>355</v>
      </c>
      <c r="BM1653" s="232" t="s">
        <v>857</v>
      </c>
    </row>
    <row r="1654" s="13" customFormat="1">
      <c r="A1654" s="13"/>
      <c r="B1654" s="234"/>
      <c r="C1654" s="235"/>
      <c r="D1654" s="236" t="s">
        <v>153</v>
      </c>
      <c r="E1654" s="237" t="s">
        <v>1</v>
      </c>
      <c r="F1654" s="238" t="s">
        <v>838</v>
      </c>
      <c r="G1654" s="235"/>
      <c r="H1654" s="237" t="s">
        <v>1</v>
      </c>
      <c r="I1654" s="239"/>
      <c r="J1654" s="235"/>
      <c r="K1654" s="235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153</v>
      </c>
      <c r="AU1654" s="244" t="s">
        <v>89</v>
      </c>
      <c r="AV1654" s="13" t="s">
        <v>85</v>
      </c>
      <c r="AW1654" s="13" t="s">
        <v>34</v>
      </c>
      <c r="AX1654" s="13" t="s">
        <v>80</v>
      </c>
      <c r="AY1654" s="244" t="s">
        <v>146</v>
      </c>
    </row>
    <row r="1655" s="14" customFormat="1">
      <c r="A1655" s="14"/>
      <c r="B1655" s="245"/>
      <c r="C1655" s="246"/>
      <c r="D1655" s="236" t="s">
        <v>153</v>
      </c>
      <c r="E1655" s="247" t="s">
        <v>1</v>
      </c>
      <c r="F1655" s="248" t="s">
        <v>849</v>
      </c>
      <c r="G1655" s="246"/>
      <c r="H1655" s="249">
        <v>17.25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153</v>
      </c>
      <c r="AU1655" s="255" t="s">
        <v>89</v>
      </c>
      <c r="AV1655" s="14" t="s">
        <v>89</v>
      </c>
      <c r="AW1655" s="14" t="s">
        <v>34</v>
      </c>
      <c r="AX1655" s="14" t="s">
        <v>85</v>
      </c>
      <c r="AY1655" s="255" t="s">
        <v>146</v>
      </c>
    </row>
    <row r="1656" s="2" customFormat="1" ht="24.15" customHeight="1">
      <c r="A1656" s="39"/>
      <c r="B1656" s="40"/>
      <c r="C1656" s="220" t="s">
        <v>858</v>
      </c>
      <c r="D1656" s="220" t="s">
        <v>148</v>
      </c>
      <c r="E1656" s="221" t="s">
        <v>859</v>
      </c>
      <c r="F1656" s="222" t="s">
        <v>860</v>
      </c>
      <c r="G1656" s="223" t="s">
        <v>151</v>
      </c>
      <c r="H1656" s="224">
        <v>17.25</v>
      </c>
      <c r="I1656" s="225"/>
      <c r="J1656" s="226">
        <f>ROUND(I1656*H1656,2)</f>
        <v>0</v>
      </c>
      <c r="K1656" s="227"/>
      <c r="L1656" s="45"/>
      <c r="M1656" s="228" t="s">
        <v>1</v>
      </c>
      <c r="N1656" s="229" t="s">
        <v>45</v>
      </c>
      <c r="O1656" s="92"/>
      <c r="P1656" s="230">
        <f>O1656*H1656</f>
        <v>0</v>
      </c>
      <c r="Q1656" s="230">
        <v>0.00017000000000000001</v>
      </c>
      <c r="R1656" s="230">
        <f>Q1656*H1656</f>
        <v>0.0029325000000000002</v>
      </c>
      <c r="S1656" s="230">
        <v>0</v>
      </c>
      <c r="T1656" s="231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32" t="s">
        <v>355</v>
      </c>
      <c r="AT1656" s="232" t="s">
        <v>148</v>
      </c>
      <c r="AU1656" s="232" t="s">
        <v>89</v>
      </c>
      <c r="AY1656" s="18" t="s">
        <v>146</v>
      </c>
      <c r="BE1656" s="233">
        <f>IF(N1656="základní",J1656,0)</f>
        <v>0</v>
      </c>
      <c r="BF1656" s="233">
        <f>IF(N1656="snížená",J1656,0)</f>
        <v>0</v>
      </c>
      <c r="BG1656" s="233">
        <f>IF(N1656="zákl. přenesená",J1656,0)</f>
        <v>0</v>
      </c>
      <c r="BH1656" s="233">
        <f>IF(N1656="sníž. přenesená",J1656,0)</f>
        <v>0</v>
      </c>
      <c r="BI1656" s="233">
        <f>IF(N1656="nulová",J1656,0)</f>
        <v>0</v>
      </c>
      <c r="BJ1656" s="18" t="s">
        <v>85</v>
      </c>
      <c r="BK1656" s="233">
        <f>ROUND(I1656*H1656,2)</f>
        <v>0</v>
      </c>
      <c r="BL1656" s="18" t="s">
        <v>355</v>
      </c>
      <c r="BM1656" s="232" t="s">
        <v>861</v>
      </c>
    </row>
    <row r="1657" s="13" customFormat="1">
      <c r="A1657" s="13"/>
      <c r="B1657" s="234"/>
      <c r="C1657" s="235"/>
      <c r="D1657" s="236" t="s">
        <v>153</v>
      </c>
      <c r="E1657" s="237" t="s">
        <v>1</v>
      </c>
      <c r="F1657" s="238" t="s">
        <v>838</v>
      </c>
      <c r="G1657" s="235"/>
      <c r="H1657" s="237" t="s">
        <v>1</v>
      </c>
      <c r="I1657" s="239"/>
      <c r="J1657" s="235"/>
      <c r="K1657" s="235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153</v>
      </c>
      <c r="AU1657" s="244" t="s">
        <v>89</v>
      </c>
      <c r="AV1657" s="13" t="s">
        <v>85</v>
      </c>
      <c r="AW1657" s="13" t="s">
        <v>34</v>
      </c>
      <c r="AX1657" s="13" t="s">
        <v>80</v>
      </c>
      <c r="AY1657" s="244" t="s">
        <v>146</v>
      </c>
    </row>
    <row r="1658" s="14" customFormat="1">
      <c r="A1658" s="14"/>
      <c r="B1658" s="245"/>
      <c r="C1658" s="246"/>
      <c r="D1658" s="236" t="s">
        <v>153</v>
      </c>
      <c r="E1658" s="247" t="s">
        <v>1</v>
      </c>
      <c r="F1658" s="248" t="s">
        <v>849</v>
      </c>
      <c r="G1658" s="246"/>
      <c r="H1658" s="249">
        <v>17.25</v>
      </c>
      <c r="I1658" s="250"/>
      <c r="J1658" s="246"/>
      <c r="K1658" s="246"/>
      <c r="L1658" s="251"/>
      <c r="M1658" s="252"/>
      <c r="N1658" s="253"/>
      <c r="O1658" s="253"/>
      <c r="P1658" s="253"/>
      <c r="Q1658" s="253"/>
      <c r="R1658" s="253"/>
      <c r="S1658" s="253"/>
      <c r="T1658" s="25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5" t="s">
        <v>153</v>
      </c>
      <c r="AU1658" s="255" t="s">
        <v>89</v>
      </c>
      <c r="AV1658" s="14" t="s">
        <v>89</v>
      </c>
      <c r="AW1658" s="14" t="s">
        <v>34</v>
      </c>
      <c r="AX1658" s="14" t="s">
        <v>85</v>
      </c>
      <c r="AY1658" s="255" t="s">
        <v>146</v>
      </c>
    </row>
    <row r="1659" s="2" customFormat="1" ht="24.15" customHeight="1">
      <c r="A1659" s="39"/>
      <c r="B1659" s="40"/>
      <c r="C1659" s="220" t="s">
        <v>862</v>
      </c>
      <c r="D1659" s="220" t="s">
        <v>148</v>
      </c>
      <c r="E1659" s="221" t="s">
        <v>863</v>
      </c>
      <c r="F1659" s="222" t="s">
        <v>864</v>
      </c>
      <c r="G1659" s="223" t="s">
        <v>151</v>
      </c>
      <c r="H1659" s="224">
        <v>17.25</v>
      </c>
      <c r="I1659" s="225"/>
      <c r="J1659" s="226">
        <f>ROUND(I1659*H1659,2)</f>
        <v>0</v>
      </c>
      <c r="K1659" s="227"/>
      <c r="L1659" s="45"/>
      <c r="M1659" s="228" t="s">
        <v>1</v>
      </c>
      <c r="N1659" s="229" t="s">
        <v>45</v>
      </c>
      <c r="O1659" s="92"/>
      <c r="P1659" s="230">
        <f>O1659*H1659</f>
        <v>0</v>
      </c>
      <c r="Q1659" s="230">
        <v>0.00012</v>
      </c>
      <c r="R1659" s="230">
        <f>Q1659*H1659</f>
        <v>0.0020700000000000002</v>
      </c>
      <c r="S1659" s="230">
        <v>0</v>
      </c>
      <c r="T1659" s="231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32" t="s">
        <v>355</v>
      </c>
      <c r="AT1659" s="232" t="s">
        <v>148</v>
      </c>
      <c r="AU1659" s="232" t="s">
        <v>89</v>
      </c>
      <c r="AY1659" s="18" t="s">
        <v>146</v>
      </c>
      <c r="BE1659" s="233">
        <f>IF(N1659="základní",J1659,0)</f>
        <v>0</v>
      </c>
      <c r="BF1659" s="233">
        <f>IF(N1659="snížená",J1659,0)</f>
        <v>0</v>
      </c>
      <c r="BG1659" s="233">
        <f>IF(N1659="zákl. přenesená",J1659,0)</f>
        <v>0</v>
      </c>
      <c r="BH1659" s="233">
        <f>IF(N1659="sníž. přenesená",J1659,0)</f>
        <v>0</v>
      </c>
      <c r="BI1659" s="233">
        <f>IF(N1659="nulová",J1659,0)</f>
        <v>0</v>
      </c>
      <c r="BJ1659" s="18" t="s">
        <v>85</v>
      </c>
      <c r="BK1659" s="233">
        <f>ROUND(I1659*H1659,2)</f>
        <v>0</v>
      </c>
      <c r="BL1659" s="18" t="s">
        <v>355</v>
      </c>
      <c r="BM1659" s="232" t="s">
        <v>865</v>
      </c>
    </row>
    <row r="1660" s="13" customFormat="1">
      <c r="A1660" s="13"/>
      <c r="B1660" s="234"/>
      <c r="C1660" s="235"/>
      <c r="D1660" s="236" t="s">
        <v>153</v>
      </c>
      <c r="E1660" s="237" t="s">
        <v>1</v>
      </c>
      <c r="F1660" s="238" t="s">
        <v>838</v>
      </c>
      <c r="G1660" s="235"/>
      <c r="H1660" s="237" t="s">
        <v>1</v>
      </c>
      <c r="I1660" s="239"/>
      <c r="J1660" s="235"/>
      <c r="K1660" s="235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153</v>
      </c>
      <c r="AU1660" s="244" t="s">
        <v>89</v>
      </c>
      <c r="AV1660" s="13" t="s">
        <v>85</v>
      </c>
      <c r="AW1660" s="13" t="s">
        <v>34</v>
      </c>
      <c r="AX1660" s="13" t="s">
        <v>80</v>
      </c>
      <c r="AY1660" s="244" t="s">
        <v>146</v>
      </c>
    </row>
    <row r="1661" s="14" customFormat="1">
      <c r="A1661" s="14"/>
      <c r="B1661" s="245"/>
      <c r="C1661" s="246"/>
      <c r="D1661" s="236" t="s">
        <v>153</v>
      </c>
      <c r="E1661" s="247" t="s">
        <v>1</v>
      </c>
      <c r="F1661" s="248" t="s">
        <v>849</v>
      </c>
      <c r="G1661" s="246"/>
      <c r="H1661" s="249">
        <v>17.25</v>
      </c>
      <c r="I1661" s="250"/>
      <c r="J1661" s="246"/>
      <c r="K1661" s="246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153</v>
      </c>
      <c r="AU1661" s="255" t="s">
        <v>89</v>
      </c>
      <c r="AV1661" s="14" t="s">
        <v>89</v>
      </c>
      <c r="AW1661" s="14" t="s">
        <v>34</v>
      </c>
      <c r="AX1661" s="14" t="s">
        <v>85</v>
      </c>
      <c r="AY1661" s="255" t="s">
        <v>146</v>
      </c>
    </row>
    <row r="1662" s="2" customFormat="1" ht="24.15" customHeight="1">
      <c r="A1662" s="39"/>
      <c r="B1662" s="40"/>
      <c r="C1662" s="220" t="s">
        <v>866</v>
      </c>
      <c r="D1662" s="220" t="s">
        <v>148</v>
      </c>
      <c r="E1662" s="221" t="s">
        <v>867</v>
      </c>
      <c r="F1662" s="222" t="s">
        <v>868</v>
      </c>
      <c r="G1662" s="223" t="s">
        <v>151</v>
      </c>
      <c r="H1662" s="224">
        <v>17.25</v>
      </c>
      <c r="I1662" s="225"/>
      <c r="J1662" s="226">
        <f>ROUND(I1662*H1662,2)</f>
        <v>0</v>
      </c>
      <c r="K1662" s="227"/>
      <c r="L1662" s="45"/>
      <c r="M1662" s="228" t="s">
        <v>1</v>
      </c>
      <c r="N1662" s="229" t="s">
        <v>45</v>
      </c>
      <c r="O1662" s="92"/>
      <c r="P1662" s="230">
        <f>O1662*H1662</f>
        <v>0</v>
      </c>
      <c r="Q1662" s="230">
        <v>3.0000000000000001E-05</v>
      </c>
      <c r="R1662" s="230">
        <f>Q1662*H1662</f>
        <v>0.00051750000000000006</v>
      </c>
      <c r="S1662" s="230">
        <v>0</v>
      </c>
      <c r="T1662" s="231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2" t="s">
        <v>355</v>
      </c>
      <c r="AT1662" s="232" t="s">
        <v>148</v>
      </c>
      <c r="AU1662" s="232" t="s">
        <v>89</v>
      </c>
      <c r="AY1662" s="18" t="s">
        <v>146</v>
      </c>
      <c r="BE1662" s="233">
        <f>IF(N1662="základní",J1662,0)</f>
        <v>0</v>
      </c>
      <c r="BF1662" s="233">
        <f>IF(N1662="snížená",J1662,0)</f>
        <v>0</v>
      </c>
      <c r="BG1662" s="233">
        <f>IF(N1662="zákl. přenesená",J1662,0)</f>
        <v>0</v>
      </c>
      <c r="BH1662" s="233">
        <f>IF(N1662="sníž. přenesená",J1662,0)</f>
        <v>0</v>
      </c>
      <c r="BI1662" s="233">
        <f>IF(N1662="nulová",J1662,0)</f>
        <v>0</v>
      </c>
      <c r="BJ1662" s="18" t="s">
        <v>85</v>
      </c>
      <c r="BK1662" s="233">
        <f>ROUND(I1662*H1662,2)</f>
        <v>0</v>
      </c>
      <c r="BL1662" s="18" t="s">
        <v>355</v>
      </c>
      <c r="BM1662" s="232" t="s">
        <v>869</v>
      </c>
    </row>
    <row r="1663" s="13" customFormat="1">
      <c r="A1663" s="13"/>
      <c r="B1663" s="234"/>
      <c r="C1663" s="235"/>
      <c r="D1663" s="236" t="s">
        <v>153</v>
      </c>
      <c r="E1663" s="237" t="s">
        <v>1</v>
      </c>
      <c r="F1663" s="238" t="s">
        <v>838</v>
      </c>
      <c r="G1663" s="235"/>
      <c r="H1663" s="237" t="s">
        <v>1</v>
      </c>
      <c r="I1663" s="239"/>
      <c r="J1663" s="235"/>
      <c r="K1663" s="235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153</v>
      </c>
      <c r="AU1663" s="244" t="s">
        <v>89</v>
      </c>
      <c r="AV1663" s="13" t="s">
        <v>85</v>
      </c>
      <c r="AW1663" s="13" t="s">
        <v>34</v>
      </c>
      <c r="AX1663" s="13" t="s">
        <v>80</v>
      </c>
      <c r="AY1663" s="244" t="s">
        <v>146</v>
      </c>
    </row>
    <row r="1664" s="14" customFormat="1">
      <c r="A1664" s="14"/>
      <c r="B1664" s="245"/>
      <c r="C1664" s="246"/>
      <c r="D1664" s="236" t="s">
        <v>153</v>
      </c>
      <c r="E1664" s="247" t="s">
        <v>1</v>
      </c>
      <c r="F1664" s="248" t="s">
        <v>849</v>
      </c>
      <c r="G1664" s="246"/>
      <c r="H1664" s="249">
        <v>17.25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153</v>
      </c>
      <c r="AU1664" s="255" t="s">
        <v>89</v>
      </c>
      <c r="AV1664" s="14" t="s">
        <v>89</v>
      </c>
      <c r="AW1664" s="14" t="s">
        <v>34</v>
      </c>
      <c r="AX1664" s="14" t="s">
        <v>85</v>
      </c>
      <c r="AY1664" s="255" t="s">
        <v>146</v>
      </c>
    </row>
    <row r="1665" s="2" customFormat="1" ht="24.15" customHeight="1">
      <c r="A1665" s="39"/>
      <c r="B1665" s="40"/>
      <c r="C1665" s="220" t="s">
        <v>870</v>
      </c>
      <c r="D1665" s="220" t="s">
        <v>148</v>
      </c>
      <c r="E1665" s="221" t="s">
        <v>871</v>
      </c>
      <c r="F1665" s="222" t="s">
        <v>872</v>
      </c>
      <c r="G1665" s="223" t="s">
        <v>151</v>
      </c>
      <c r="H1665" s="224">
        <v>17.25</v>
      </c>
      <c r="I1665" s="225"/>
      <c r="J1665" s="226">
        <f>ROUND(I1665*H1665,2)</f>
        <v>0</v>
      </c>
      <c r="K1665" s="227"/>
      <c r="L1665" s="45"/>
      <c r="M1665" s="228" t="s">
        <v>1</v>
      </c>
      <c r="N1665" s="229" t="s">
        <v>45</v>
      </c>
      <c r="O1665" s="92"/>
      <c r="P1665" s="230">
        <f>O1665*H1665</f>
        <v>0</v>
      </c>
      <c r="Q1665" s="230">
        <v>0.00013999999999999999</v>
      </c>
      <c r="R1665" s="230">
        <f>Q1665*H1665</f>
        <v>0.0024149999999999996</v>
      </c>
      <c r="S1665" s="230">
        <v>0</v>
      </c>
      <c r="T1665" s="231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2" t="s">
        <v>355</v>
      </c>
      <c r="AT1665" s="232" t="s">
        <v>148</v>
      </c>
      <c r="AU1665" s="232" t="s">
        <v>89</v>
      </c>
      <c r="AY1665" s="18" t="s">
        <v>146</v>
      </c>
      <c r="BE1665" s="233">
        <f>IF(N1665="základní",J1665,0)</f>
        <v>0</v>
      </c>
      <c r="BF1665" s="233">
        <f>IF(N1665="snížená",J1665,0)</f>
        <v>0</v>
      </c>
      <c r="BG1665" s="233">
        <f>IF(N1665="zákl. přenesená",J1665,0)</f>
        <v>0</v>
      </c>
      <c r="BH1665" s="233">
        <f>IF(N1665="sníž. přenesená",J1665,0)</f>
        <v>0</v>
      </c>
      <c r="BI1665" s="233">
        <f>IF(N1665="nulová",J1665,0)</f>
        <v>0</v>
      </c>
      <c r="BJ1665" s="18" t="s">
        <v>85</v>
      </c>
      <c r="BK1665" s="233">
        <f>ROUND(I1665*H1665,2)</f>
        <v>0</v>
      </c>
      <c r="BL1665" s="18" t="s">
        <v>355</v>
      </c>
      <c r="BM1665" s="232" t="s">
        <v>873</v>
      </c>
    </row>
    <row r="1666" s="13" customFormat="1">
      <c r="A1666" s="13"/>
      <c r="B1666" s="234"/>
      <c r="C1666" s="235"/>
      <c r="D1666" s="236" t="s">
        <v>153</v>
      </c>
      <c r="E1666" s="237" t="s">
        <v>1</v>
      </c>
      <c r="F1666" s="238" t="s">
        <v>838</v>
      </c>
      <c r="G1666" s="235"/>
      <c r="H1666" s="237" t="s">
        <v>1</v>
      </c>
      <c r="I1666" s="239"/>
      <c r="J1666" s="235"/>
      <c r="K1666" s="235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153</v>
      </c>
      <c r="AU1666" s="244" t="s">
        <v>89</v>
      </c>
      <c r="AV1666" s="13" t="s">
        <v>85</v>
      </c>
      <c r="AW1666" s="13" t="s">
        <v>34</v>
      </c>
      <c r="AX1666" s="13" t="s">
        <v>80</v>
      </c>
      <c r="AY1666" s="244" t="s">
        <v>146</v>
      </c>
    </row>
    <row r="1667" s="14" customFormat="1">
      <c r="A1667" s="14"/>
      <c r="B1667" s="245"/>
      <c r="C1667" s="246"/>
      <c r="D1667" s="236" t="s">
        <v>153</v>
      </c>
      <c r="E1667" s="247" t="s">
        <v>1</v>
      </c>
      <c r="F1667" s="248" t="s">
        <v>849</v>
      </c>
      <c r="G1667" s="246"/>
      <c r="H1667" s="249">
        <v>17.25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153</v>
      </c>
      <c r="AU1667" s="255" t="s">
        <v>89</v>
      </c>
      <c r="AV1667" s="14" t="s">
        <v>89</v>
      </c>
      <c r="AW1667" s="14" t="s">
        <v>34</v>
      </c>
      <c r="AX1667" s="14" t="s">
        <v>85</v>
      </c>
      <c r="AY1667" s="255" t="s">
        <v>146</v>
      </c>
    </row>
    <row r="1668" s="2" customFormat="1" ht="24.15" customHeight="1">
      <c r="A1668" s="39"/>
      <c r="B1668" s="40"/>
      <c r="C1668" s="220" t="s">
        <v>874</v>
      </c>
      <c r="D1668" s="220" t="s">
        <v>148</v>
      </c>
      <c r="E1668" s="221" t="s">
        <v>875</v>
      </c>
      <c r="F1668" s="222" t="s">
        <v>876</v>
      </c>
      <c r="G1668" s="223" t="s">
        <v>151</v>
      </c>
      <c r="H1668" s="224">
        <v>17.25</v>
      </c>
      <c r="I1668" s="225"/>
      <c r="J1668" s="226">
        <f>ROUND(I1668*H1668,2)</f>
        <v>0</v>
      </c>
      <c r="K1668" s="227"/>
      <c r="L1668" s="45"/>
      <c r="M1668" s="228" t="s">
        <v>1</v>
      </c>
      <c r="N1668" s="229" t="s">
        <v>45</v>
      </c>
      <c r="O1668" s="92"/>
      <c r="P1668" s="230">
        <f>O1668*H1668</f>
        <v>0</v>
      </c>
      <c r="Q1668" s="230">
        <v>0.00023000000000000001</v>
      </c>
      <c r="R1668" s="230">
        <f>Q1668*H1668</f>
        <v>0.0039675000000000005</v>
      </c>
      <c r="S1668" s="230">
        <v>0</v>
      </c>
      <c r="T1668" s="231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2" t="s">
        <v>355</v>
      </c>
      <c r="AT1668" s="232" t="s">
        <v>148</v>
      </c>
      <c r="AU1668" s="232" t="s">
        <v>89</v>
      </c>
      <c r="AY1668" s="18" t="s">
        <v>146</v>
      </c>
      <c r="BE1668" s="233">
        <f>IF(N1668="základní",J1668,0)</f>
        <v>0</v>
      </c>
      <c r="BF1668" s="233">
        <f>IF(N1668="snížená",J1668,0)</f>
        <v>0</v>
      </c>
      <c r="BG1668" s="233">
        <f>IF(N1668="zákl. přenesená",J1668,0)</f>
        <v>0</v>
      </c>
      <c r="BH1668" s="233">
        <f>IF(N1668="sníž. přenesená",J1668,0)</f>
        <v>0</v>
      </c>
      <c r="BI1668" s="233">
        <f>IF(N1668="nulová",J1668,0)</f>
        <v>0</v>
      </c>
      <c r="BJ1668" s="18" t="s">
        <v>85</v>
      </c>
      <c r="BK1668" s="233">
        <f>ROUND(I1668*H1668,2)</f>
        <v>0</v>
      </c>
      <c r="BL1668" s="18" t="s">
        <v>355</v>
      </c>
      <c r="BM1668" s="232" t="s">
        <v>877</v>
      </c>
    </row>
    <row r="1669" s="13" customFormat="1">
      <c r="A1669" s="13"/>
      <c r="B1669" s="234"/>
      <c r="C1669" s="235"/>
      <c r="D1669" s="236" t="s">
        <v>153</v>
      </c>
      <c r="E1669" s="237" t="s">
        <v>1</v>
      </c>
      <c r="F1669" s="238" t="s">
        <v>838</v>
      </c>
      <c r="G1669" s="235"/>
      <c r="H1669" s="237" t="s">
        <v>1</v>
      </c>
      <c r="I1669" s="239"/>
      <c r="J1669" s="235"/>
      <c r="K1669" s="235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153</v>
      </c>
      <c r="AU1669" s="244" t="s">
        <v>89</v>
      </c>
      <c r="AV1669" s="13" t="s">
        <v>85</v>
      </c>
      <c r="AW1669" s="13" t="s">
        <v>34</v>
      </c>
      <c r="AX1669" s="13" t="s">
        <v>80</v>
      </c>
      <c r="AY1669" s="244" t="s">
        <v>146</v>
      </c>
    </row>
    <row r="1670" s="14" customFormat="1">
      <c r="A1670" s="14"/>
      <c r="B1670" s="245"/>
      <c r="C1670" s="246"/>
      <c r="D1670" s="236" t="s">
        <v>153</v>
      </c>
      <c r="E1670" s="247" t="s">
        <v>1</v>
      </c>
      <c r="F1670" s="248" t="s">
        <v>849</v>
      </c>
      <c r="G1670" s="246"/>
      <c r="H1670" s="249">
        <v>17.25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153</v>
      </c>
      <c r="AU1670" s="255" t="s">
        <v>89</v>
      </c>
      <c r="AV1670" s="14" t="s">
        <v>89</v>
      </c>
      <c r="AW1670" s="14" t="s">
        <v>34</v>
      </c>
      <c r="AX1670" s="14" t="s">
        <v>85</v>
      </c>
      <c r="AY1670" s="255" t="s">
        <v>146</v>
      </c>
    </row>
    <row r="1671" s="12" customFormat="1" ht="22.8" customHeight="1">
      <c r="A1671" s="12"/>
      <c r="B1671" s="204"/>
      <c r="C1671" s="205"/>
      <c r="D1671" s="206" t="s">
        <v>79</v>
      </c>
      <c r="E1671" s="218" t="s">
        <v>878</v>
      </c>
      <c r="F1671" s="218" t="s">
        <v>879</v>
      </c>
      <c r="G1671" s="205"/>
      <c r="H1671" s="205"/>
      <c r="I1671" s="208"/>
      <c r="J1671" s="219">
        <f>BK1671</f>
        <v>0</v>
      </c>
      <c r="K1671" s="205"/>
      <c r="L1671" s="210"/>
      <c r="M1671" s="211"/>
      <c r="N1671" s="212"/>
      <c r="O1671" s="212"/>
      <c r="P1671" s="213">
        <f>SUM(P1672:P1836)</f>
        <v>0</v>
      </c>
      <c r="Q1671" s="212"/>
      <c r="R1671" s="213">
        <f>SUM(R1672:R1836)</f>
        <v>1.4071460400000002</v>
      </c>
      <c r="S1671" s="212"/>
      <c r="T1671" s="214">
        <f>SUM(T1672:T1836)</f>
        <v>0.30208221000000002</v>
      </c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R1671" s="215" t="s">
        <v>89</v>
      </c>
      <c r="AT1671" s="216" t="s">
        <v>79</v>
      </c>
      <c r="AU1671" s="216" t="s">
        <v>85</v>
      </c>
      <c r="AY1671" s="215" t="s">
        <v>146</v>
      </c>
      <c r="BK1671" s="217">
        <f>SUM(BK1672:BK1836)</f>
        <v>0</v>
      </c>
    </row>
    <row r="1672" s="2" customFormat="1" ht="16.5" customHeight="1">
      <c r="A1672" s="39"/>
      <c r="B1672" s="40"/>
      <c r="C1672" s="220" t="s">
        <v>880</v>
      </c>
      <c r="D1672" s="220" t="s">
        <v>148</v>
      </c>
      <c r="E1672" s="221" t="s">
        <v>881</v>
      </c>
      <c r="F1672" s="222" t="s">
        <v>882</v>
      </c>
      <c r="G1672" s="223" t="s">
        <v>151</v>
      </c>
      <c r="H1672" s="224">
        <v>942.74099999999999</v>
      </c>
      <c r="I1672" s="225"/>
      <c r="J1672" s="226">
        <f>ROUND(I1672*H1672,2)</f>
        <v>0</v>
      </c>
      <c r="K1672" s="227"/>
      <c r="L1672" s="45"/>
      <c r="M1672" s="228" t="s">
        <v>1</v>
      </c>
      <c r="N1672" s="229" t="s">
        <v>45</v>
      </c>
      <c r="O1672" s="92"/>
      <c r="P1672" s="230">
        <f>O1672*H1672</f>
        <v>0</v>
      </c>
      <c r="Q1672" s="230">
        <v>0.001</v>
      </c>
      <c r="R1672" s="230">
        <f>Q1672*H1672</f>
        <v>0.94274100000000005</v>
      </c>
      <c r="S1672" s="230">
        <v>0.00031</v>
      </c>
      <c r="T1672" s="231">
        <f>S1672*H1672</f>
        <v>0.29224971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32" t="s">
        <v>355</v>
      </c>
      <c r="AT1672" s="232" t="s">
        <v>148</v>
      </c>
      <c r="AU1672" s="232" t="s">
        <v>89</v>
      </c>
      <c r="AY1672" s="18" t="s">
        <v>146</v>
      </c>
      <c r="BE1672" s="233">
        <f>IF(N1672="základní",J1672,0)</f>
        <v>0</v>
      </c>
      <c r="BF1672" s="233">
        <f>IF(N1672="snížená",J1672,0)</f>
        <v>0</v>
      </c>
      <c r="BG1672" s="233">
        <f>IF(N1672="zákl. přenesená",J1672,0)</f>
        <v>0</v>
      </c>
      <c r="BH1672" s="233">
        <f>IF(N1672="sníž. přenesená",J1672,0)</f>
        <v>0</v>
      </c>
      <c r="BI1672" s="233">
        <f>IF(N1672="nulová",J1672,0)</f>
        <v>0</v>
      </c>
      <c r="BJ1672" s="18" t="s">
        <v>85</v>
      </c>
      <c r="BK1672" s="233">
        <f>ROUND(I1672*H1672,2)</f>
        <v>0</v>
      </c>
      <c r="BL1672" s="18" t="s">
        <v>355</v>
      </c>
      <c r="BM1672" s="232" t="s">
        <v>883</v>
      </c>
    </row>
    <row r="1673" s="13" customFormat="1">
      <c r="A1673" s="13"/>
      <c r="B1673" s="234"/>
      <c r="C1673" s="235"/>
      <c r="D1673" s="236" t="s">
        <v>153</v>
      </c>
      <c r="E1673" s="237" t="s">
        <v>1</v>
      </c>
      <c r="F1673" s="238" t="s">
        <v>154</v>
      </c>
      <c r="G1673" s="235"/>
      <c r="H1673" s="237" t="s">
        <v>1</v>
      </c>
      <c r="I1673" s="239"/>
      <c r="J1673" s="235"/>
      <c r="K1673" s="235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153</v>
      </c>
      <c r="AU1673" s="244" t="s">
        <v>89</v>
      </c>
      <c r="AV1673" s="13" t="s">
        <v>85</v>
      </c>
      <c r="AW1673" s="13" t="s">
        <v>34</v>
      </c>
      <c r="AX1673" s="13" t="s">
        <v>80</v>
      </c>
      <c r="AY1673" s="244" t="s">
        <v>146</v>
      </c>
    </row>
    <row r="1674" s="14" customFormat="1">
      <c r="A1674" s="14"/>
      <c r="B1674" s="245"/>
      <c r="C1674" s="246"/>
      <c r="D1674" s="236" t="s">
        <v>153</v>
      </c>
      <c r="E1674" s="247" t="s">
        <v>1</v>
      </c>
      <c r="F1674" s="248" t="s">
        <v>246</v>
      </c>
      <c r="G1674" s="246"/>
      <c r="H1674" s="249">
        <v>42.628</v>
      </c>
      <c r="I1674" s="250"/>
      <c r="J1674" s="246"/>
      <c r="K1674" s="246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153</v>
      </c>
      <c r="AU1674" s="255" t="s">
        <v>89</v>
      </c>
      <c r="AV1674" s="14" t="s">
        <v>89</v>
      </c>
      <c r="AW1674" s="14" t="s">
        <v>34</v>
      </c>
      <c r="AX1674" s="14" t="s">
        <v>80</v>
      </c>
      <c r="AY1674" s="255" t="s">
        <v>146</v>
      </c>
    </row>
    <row r="1675" s="14" customFormat="1">
      <c r="A1675" s="14"/>
      <c r="B1675" s="245"/>
      <c r="C1675" s="246"/>
      <c r="D1675" s="236" t="s">
        <v>153</v>
      </c>
      <c r="E1675" s="247" t="s">
        <v>1</v>
      </c>
      <c r="F1675" s="248" t="s">
        <v>247</v>
      </c>
      <c r="G1675" s="246"/>
      <c r="H1675" s="249">
        <v>149.69499999999999</v>
      </c>
      <c r="I1675" s="250"/>
      <c r="J1675" s="246"/>
      <c r="K1675" s="246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153</v>
      </c>
      <c r="AU1675" s="255" t="s">
        <v>89</v>
      </c>
      <c r="AV1675" s="14" t="s">
        <v>89</v>
      </c>
      <c r="AW1675" s="14" t="s">
        <v>34</v>
      </c>
      <c r="AX1675" s="14" t="s">
        <v>80</v>
      </c>
      <c r="AY1675" s="255" t="s">
        <v>146</v>
      </c>
    </row>
    <row r="1676" s="14" customFormat="1">
      <c r="A1676" s="14"/>
      <c r="B1676" s="245"/>
      <c r="C1676" s="246"/>
      <c r="D1676" s="236" t="s">
        <v>153</v>
      </c>
      <c r="E1676" s="247" t="s">
        <v>1</v>
      </c>
      <c r="F1676" s="248" t="s">
        <v>248</v>
      </c>
      <c r="G1676" s="246"/>
      <c r="H1676" s="249">
        <v>5.226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153</v>
      </c>
      <c r="AU1676" s="255" t="s">
        <v>89</v>
      </c>
      <c r="AV1676" s="14" t="s">
        <v>89</v>
      </c>
      <c r="AW1676" s="14" t="s">
        <v>34</v>
      </c>
      <c r="AX1676" s="14" t="s">
        <v>80</v>
      </c>
      <c r="AY1676" s="255" t="s">
        <v>146</v>
      </c>
    </row>
    <row r="1677" s="14" customFormat="1">
      <c r="A1677" s="14"/>
      <c r="B1677" s="245"/>
      <c r="C1677" s="246"/>
      <c r="D1677" s="236" t="s">
        <v>153</v>
      </c>
      <c r="E1677" s="247" t="s">
        <v>1</v>
      </c>
      <c r="F1677" s="248" t="s">
        <v>249</v>
      </c>
      <c r="G1677" s="246"/>
      <c r="H1677" s="249">
        <v>0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153</v>
      </c>
      <c r="AU1677" s="255" t="s">
        <v>89</v>
      </c>
      <c r="AV1677" s="14" t="s">
        <v>89</v>
      </c>
      <c r="AW1677" s="14" t="s">
        <v>34</v>
      </c>
      <c r="AX1677" s="14" t="s">
        <v>80</v>
      </c>
      <c r="AY1677" s="255" t="s">
        <v>146</v>
      </c>
    </row>
    <row r="1678" s="14" customFormat="1">
      <c r="A1678" s="14"/>
      <c r="B1678" s="245"/>
      <c r="C1678" s="246"/>
      <c r="D1678" s="236" t="s">
        <v>153</v>
      </c>
      <c r="E1678" s="247" t="s">
        <v>1</v>
      </c>
      <c r="F1678" s="248" t="s">
        <v>250</v>
      </c>
      <c r="G1678" s="246"/>
      <c r="H1678" s="249">
        <v>62.539999999999999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153</v>
      </c>
      <c r="AU1678" s="255" t="s">
        <v>89</v>
      </c>
      <c r="AV1678" s="14" t="s">
        <v>89</v>
      </c>
      <c r="AW1678" s="14" t="s">
        <v>34</v>
      </c>
      <c r="AX1678" s="14" t="s">
        <v>80</v>
      </c>
      <c r="AY1678" s="255" t="s">
        <v>146</v>
      </c>
    </row>
    <row r="1679" s="14" customFormat="1">
      <c r="A1679" s="14"/>
      <c r="B1679" s="245"/>
      <c r="C1679" s="246"/>
      <c r="D1679" s="236" t="s">
        <v>153</v>
      </c>
      <c r="E1679" s="247" t="s">
        <v>1</v>
      </c>
      <c r="F1679" s="248" t="s">
        <v>251</v>
      </c>
      <c r="G1679" s="246"/>
      <c r="H1679" s="249">
        <v>42.097000000000001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153</v>
      </c>
      <c r="AU1679" s="255" t="s">
        <v>89</v>
      </c>
      <c r="AV1679" s="14" t="s">
        <v>89</v>
      </c>
      <c r="AW1679" s="14" t="s">
        <v>34</v>
      </c>
      <c r="AX1679" s="14" t="s">
        <v>80</v>
      </c>
      <c r="AY1679" s="255" t="s">
        <v>146</v>
      </c>
    </row>
    <row r="1680" s="14" customFormat="1">
      <c r="A1680" s="14"/>
      <c r="B1680" s="245"/>
      <c r="C1680" s="246"/>
      <c r="D1680" s="236" t="s">
        <v>153</v>
      </c>
      <c r="E1680" s="247" t="s">
        <v>1</v>
      </c>
      <c r="F1680" s="248" t="s">
        <v>252</v>
      </c>
      <c r="G1680" s="246"/>
      <c r="H1680" s="249">
        <v>169.18299999999999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153</v>
      </c>
      <c r="AU1680" s="255" t="s">
        <v>89</v>
      </c>
      <c r="AV1680" s="14" t="s">
        <v>89</v>
      </c>
      <c r="AW1680" s="14" t="s">
        <v>34</v>
      </c>
      <c r="AX1680" s="14" t="s">
        <v>80</v>
      </c>
      <c r="AY1680" s="255" t="s">
        <v>146</v>
      </c>
    </row>
    <row r="1681" s="14" customFormat="1">
      <c r="A1681" s="14"/>
      <c r="B1681" s="245"/>
      <c r="C1681" s="246"/>
      <c r="D1681" s="236" t="s">
        <v>153</v>
      </c>
      <c r="E1681" s="247" t="s">
        <v>1</v>
      </c>
      <c r="F1681" s="248" t="s">
        <v>253</v>
      </c>
      <c r="G1681" s="246"/>
      <c r="H1681" s="249">
        <v>0</v>
      </c>
      <c r="I1681" s="250"/>
      <c r="J1681" s="246"/>
      <c r="K1681" s="246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153</v>
      </c>
      <c r="AU1681" s="255" t="s">
        <v>89</v>
      </c>
      <c r="AV1681" s="14" t="s">
        <v>89</v>
      </c>
      <c r="AW1681" s="14" t="s">
        <v>34</v>
      </c>
      <c r="AX1681" s="14" t="s">
        <v>80</v>
      </c>
      <c r="AY1681" s="255" t="s">
        <v>146</v>
      </c>
    </row>
    <row r="1682" s="14" customFormat="1">
      <c r="A1682" s="14"/>
      <c r="B1682" s="245"/>
      <c r="C1682" s="246"/>
      <c r="D1682" s="236" t="s">
        <v>153</v>
      </c>
      <c r="E1682" s="247" t="s">
        <v>1</v>
      </c>
      <c r="F1682" s="248" t="s">
        <v>254</v>
      </c>
      <c r="G1682" s="246"/>
      <c r="H1682" s="249">
        <v>24.803999999999998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153</v>
      </c>
      <c r="AU1682" s="255" t="s">
        <v>89</v>
      </c>
      <c r="AV1682" s="14" t="s">
        <v>89</v>
      </c>
      <c r="AW1682" s="14" t="s">
        <v>34</v>
      </c>
      <c r="AX1682" s="14" t="s">
        <v>80</v>
      </c>
      <c r="AY1682" s="255" t="s">
        <v>146</v>
      </c>
    </row>
    <row r="1683" s="14" customFormat="1">
      <c r="A1683" s="14"/>
      <c r="B1683" s="245"/>
      <c r="C1683" s="246"/>
      <c r="D1683" s="236" t="s">
        <v>153</v>
      </c>
      <c r="E1683" s="247" t="s">
        <v>1</v>
      </c>
      <c r="F1683" s="248" t="s">
        <v>255</v>
      </c>
      <c r="G1683" s="246"/>
      <c r="H1683" s="249">
        <v>11.696</v>
      </c>
      <c r="I1683" s="250"/>
      <c r="J1683" s="246"/>
      <c r="K1683" s="246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153</v>
      </c>
      <c r="AU1683" s="255" t="s">
        <v>89</v>
      </c>
      <c r="AV1683" s="14" t="s">
        <v>89</v>
      </c>
      <c r="AW1683" s="14" t="s">
        <v>34</v>
      </c>
      <c r="AX1683" s="14" t="s">
        <v>80</v>
      </c>
      <c r="AY1683" s="255" t="s">
        <v>146</v>
      </c>
    </row>
    <row r="1684" s="14" customFormat="1">
      <c r="A1684" s="14"/>
      <c r="B1684" s="245"/>
      <c r="C1684" s="246"/>
      <c r="D1684" s="236" t="s">
        <v>153</v>
      </c>
      <c r="E1684" s="247" t="s">
        <v>1</v>
      </c>
      <c r="F1684" s="248" t="s">
        <v>256</v>
      </c>
      <c r="G1684" s="246"/>
      <c r="H1684" s="249">
        <v>5.2869999999999999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153</v>
      </c>
      <c r="AU1684" s="255" t="s">
        <v>89</v>
      </c>
      <c r="AV1684" s="14" t="s">
        <v>89</v>
      </c>
      <c r="AW1684" s="14" t="s">
        <v>34</v>
      </c>
      <c r="AX1684" s="14" t="s">
        <v>80</v>
      </c>
      <c r="AY1684" s="255" t="s">
        <v>146</v>
      </c>
    </row>
    <row r="1685" s="14" customFormat="1">
      <c r="A1685" s="14"/>
      <c r="B1685" s="245"/>
      <c r="C1685" s="246"/>
      <c r="D1685" s="236" t="s">
        <v>153</v>
      </c>
      <c r="E1685" s="247" t="s">
        <v>1</v>
      </c>
      <c r="F1685" s="248" t="s">
        <v>257</v>
      </c>
      <c r="G1685" s="246"/>
      <c r="H1685" s="249">
        <v>8.3870000000000005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153</v>
      </c>
      <c r="AU1685" s="255" t="s">
        <v>89</v>
      </c>
      <c r="AV1685" s="14" t="s">
        <v>89</v>
      </c>
      <c r="AW1685" s="14" t="s">
        <v>34</v>
      </c>
      <c r="AX1685" s="14" t="s">
        <v>80</v>
      </c>
      <c r="AY1685" s="255" t="s">
        <v>146</v>
      </c>
    </row>
    <row r="1686" s="14" customFormat="1">
      <c r="A1686" s="14"/>
      <c r="B1686" s="245"/>
      <c r="C1686" s="246"/>
      <c r="D1686" s="236" t="s">
        <v>153</v>
      </c>
      <c r="E1686" s="247" t="s">
        <v>1</v>
      </c>
      <c r="F1686" s="248" t="s">
        <v>258</v>
      </c>
      <c r="G1686" s="246"/>
      <c r="H1686" s="249">
        <v>7.0369999999999999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153</v>
      </c>
      <c r="AU1686" s="255" t="s">
        <v>89</v>
      </c>
      <c r="AV1686" s="14" t="s">
        <v>89</v>
      </c>
      <c r="AW1686" s="14" t="s">
        <v>34</v>
      </c>
      <c r="AX1686" s="14" t="s">
        <v>80</v>
      </c>
      <c r="AY1686" s="255" t="s">
        <v>146</v>
      </c>
    </row>
    <row r="1687" s="14" customFormat="1">
      <c r="A1687" s="14"/>
      <c r="B1687" s="245"/>
      <c r="C1687" s="246"/>
      <c r="D1687" s="236" t="s">
        <v>153</v>
      </c>
      <c r="E1687" s="247" t="s">
        <v>1</v>
      </c>
      <c r="F1687" s="248" t="s">
        <v>259</v>
      </c>
      <c r="G1687" s="246"/>
      <c r="H1687" s="249">
        <v>6.6929999999999996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153</v>
      </c>
      <c r="AU1687" s="255" t="s">
        <v>89</v>
      </c>
      <c r="AV1687" s="14" t="s">
        <v>89</v>
      </c>
      <c r="AW1687" s="14" t="s">
        <v>34</v>
      </c>
      <c r="AX1687" s="14" t="s">
        <v>80</v>
      </c>
      <c r="AY1687" s="255" t="s">
        <v>146</v>
      </c>
    </row>
    <row r="1688" s="14" customFormat="1">
      <c r="A1688" s="14"/>
      <c r="B1688" s="245"/>
      <c r="C1688" s="246"/>
      <c r="D1688" s="236" t="s">
        <v>153</v>
      </c>
      <c r="E1688" s="247" t="s">
        <v>1</v>
      </c>
      <c r="F1688" s="248" t="s">
        <v>260</v>
      </c>
      <c r="G1688" s="246"/>
      <c r="H1688" s="249">
        <v>5.5949999999999998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153</v>
      </c>
      <c r="AU1688" s="255" t="s">
        <v>89</v>
      </c>
      <c r="AV1688" s="14" t="s">
        <v>89</v>
      </c>
      <c r="AW1688" s="14" t="s">
        <v>34</v>
      </c>
      <c r="AX1688" s="14" t="s">
        <v>80</v>
      </c>
      <c r="AY1688" s="255" t="s">
        <v>146</v>
      </c>
    </row>
    <row r="1689" s="14" customFormat="1">
      <c r="A1689" s="14"/>
      <c r="B1689" s="245"/>
      <c r="C1689" s="246"/>
      <c r="D1689" s="236" t="s">
        <v>153</v>
      </c>
      <c r="E1689" s="247" t="s">
        <v>1</v>
      </c>
      <c r="F1689" s="248" t="s">
        <v>261</v>
      </c>
      <c r="G1689" s="246"/>
      <c r="H1689" s="249">
        <v>6.2590000000000003</v>
      </c>
      <c r="I1689" s="250"/>
      <c r="J1689" s="246"/>
      <c r="K1689" s="246"/>
      <c r="L1689" s="251"/>
      <c r="M1689" s="252"/>
      <c r="N1689" s="253"/>
      <c r="O1689" s="253"/>
      <c r="P1689" s="253"/>
      <c r="Q1689" s="253"/>
      <c r="R1689" s="253"/>
      <c r="S1689" s="253"/>
      <c r="T1689" s="25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5" t="s">
        <v>153</v>
      </c>
      <c r="AU1689" s="255" t="s">
        <v>89</v>
      </c>
      <c r="AV1689" s="14" t="s">
        <v>89</v>
      </c>
      <c r="AW1689" s="14" t="s">
        <v>34</v>
      </c>
      <c r="AX1689" s="14" t="s">
        <v>80</v>
      </c>
      <c r="AY1689" s="255" t="s">
        <v>146</v>
      </c>
    </row>
    <row r="1690" s="14" customFormat="1">
      <c r="A1690" s="14"/>
      <c r="B1690" s="245"/>
      <c r="C1690" s="246"/>
      <c r="D1690" s="236" t="s">
        <v>153</v>
      </c>
      <c r="E1690" s="247" t="s">
        <v>1</v>
      </c>
      <c r="F1690" s="248" t="s">
        <v>262</v>
      </c>
      <c r="G1690" s="246"/>
      <c r="H1690" s="249">
        <v>6.5279999999999996</v>
      </c>
      <c r="I1690" s="250"/>
      <c r="J1690" s="246"/>
      <c r="K1690" s="246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153</v>
      </c>
      <c r="AU1690" s="255" t="s">
        <v>89</v>
      </c>
      <c r="AV1690" s="14" t="s">
        <v>89</v>
      </c>
      <c r="AW1690" s="14" t="s">
        <v>34</v>
      </c>
      <c r="AX1690" s="14" t="s">
        <v>80</v>
      </c>
      <c r="AY1690" s="255" t="s">
        <v>146</v>
      </c>
    </row>
    <row r="1691" s="16" customFormat="1">
      <c r="A1691" s="16"/>
      <c r="B1691" s="267"/>
      <c r="C1691" s="268"/>
      <c r="D1691" s="236" t="s">
        <v>153</v>
      </c>
      <c r="E1691" s="269" t="s">
        <v>1</v>
      </c>
      <c r="F1691" s="270" t="s">
        <v>163</v>
      </c>
      <c r="G1691" s="268"/>
      <c r="H1691" s="271">
        <v>553.65499999999997</v>
      </c>
      <c r="I1691" s="272"/>
      <c r="J1691" s="268"/>
      <c r="K1691" s="268"/>
      <c r="L1691" s="273"/>
      <c r="M1691" s="274"/>
      <c r="N1691" s="275"/>
      <c r="O1691" s="275"/>
      <c r="P1691" s="275"/>
      <c r="Q1691" s="275"/>
      <c r="R1691" s="275"/>
      <c r="S1691" s="275"/>
      <c r="T1691" s="27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T1691" s="277" t="s">
        <v>153</v>
      </c>
      <c r="AU1691" s="277" t="s">
        <v>89</v>
      </c>
      <c r="AV1691" s="16" t="s">
        <v>92</v>
      </c>
      <c r="AW1691" s="16" t="s">
        <v>34</v>
      </c>
      <c r="AX1691" s="16" t="s">
        <v>80</v>
      </c>
      <c r="AY1691" s="277" t="s">
        <v>146</v>
      </c>
    </row>
    <row r="1692" s="13" customFormat="1">
      <c r="A1692" s="13"/>
      <c r="B1692" s="234"/>
      <c r="C1692" s="235"/>
      <c r="D1692" s="236" t="s">
        <v>153</v>
      </c>
      <c r="E1692" s="237" t="s">
        <v>1</v>
      </c>
      <c r="F1692" s="238" t="s">
        <v>191</v>
      </c>
      <c r="G1692" s="235"/>
      <c r="H1692" s="237" t="s">
        <v>1</v>
      </c>
      <c r="I1692" s="239"/>
      <c r="J1692" s="235"/>
      <c r="K1692" s="235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153</v>
      </c>
      <c r="AU1692" s="244" t="s">
        <v>89</v>
      </c>
      <c r="AV1692" s="13" t="s">
        <v>85</v>
      </c>
      <c r="AW1692" s="13" t="s">
        <v>34</v>
      </c>
      <c r="AX1692" s="13" t="s">
        <v>80</v>
      </c>
      <c r="AY1692" s="244" t="s">
        <v>146</v>
      </c>
    </row>
    <row r="1693" s="14" customFormat="1">
      <c r="A1693" s="14"/>
      <c r="B1693" s="245"/>
      <c r="C1693" s="246"/>
      <c r="D1693" s="236" t="s">
        <v>153</v>
      </c>
      <c r="E1693" s="247" t="s">
        <v>1</v>
      </c>
      <c r="F1693" s="248" t="s">
        <v>263</v>
      </c>
      <c r="G1693" s="246"/>
      <c r="H1693" s="249">
        <v>50.966999999999999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153</v>
      </c>
      <c r="AU1693" s="255" t="s">
        <v>89</v>
      </c>
      <c r="AV1693" s="14" t="s">
        <v>89</v>
      </c>
      <c r="AW1693" s="14" t="s">
        <v>34</v>
      </c>
      <c r="AX1693" s="14" t="s">
        <v>80</v>
      </c>
      <c r="AY1693" s="255" t="s">
        <v>146</v>
      </c>
    </row>
    <row r="1694" s="14" customFormat="1">
      <c r="A1694" s="14"/>
      <c r="B1694" s="245"/>
      <c r="C1694" s="246"/>
      <c r="D1694" s="236" t="s">
        <v>153</v>
      </c>
      <c r="E1694" s="247" t="s">
        <v>1</v>
      </c>
      <c r="F1694" s="248" t="s">
        <v>264</v>
      </c>
      <c r="G1694" s="246"/>
      <c r="H1694" s="249">
        <v>4.9390000000000001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153</v>
      </c>
      <c r="AU1694" s="255" t="s">
        <v>89</v>
      </c>
      <c r="AV1694" s="14" t="s">
        <v>89</v>
      </c>
      <c r="AW1694" s="14" t="s">
        <v>34</v>
      </c>
      <c r="AX1694" s="14" t="s">
        <v>80</v>
      </c>
      <c r="AY1694" s="255" t="s">
        <v>146</v>
      </c>
    </row>
    <row r="1695" s="16" customFormat="1">
      <c r="A1695" s="16"/>
      <c r="B1695" s="267"/>
      <c r="C1695" s="268"/>
      <c r="D1695" s="236" t="s">
        <v>153</v>
      </c>
      <c r="E1695" s="269" t="s">
        <v>1</v>
      </c>
      <c r="F1695" s="270" t="s">
        <v>163</v>
      </c>
      <c r="G1695" s="268"/>
      <c r="H1695" s="271">
        <v>55.905999999999999</v>
      </c>
      <c r="I1695" s="272"/>
      <c r="J1695" s="268"/>
      <c r="K1695" s="268"/>
      <c r="L1695" s="273"/>
      <c r="M1695" s="274"/>
      <c r="N1695" s="275"/>
      <c r="O1695" s="275"/>
      <c r="P1695" s="275"/>
      <c r="Q1695" s="275"/>
      <c r="R1695" s="275"/>
      <c r="S1695" s="275"/>
      <c r="T1695" s="27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T1695" s="277" t="s">
        <v>153</v>
      </c>
      <c r="AU1695" s="277" t="s">
        <v>89</v>
      </c>
      <c r="AV1695" s="16" t="s">
        <v>92</v>
      </c>
      <c r="AW1695" s="16" t="s">
        <v>34</v>
      </c>
      <c r="AX1695" s="16" t="s">
        <v>80</v>
      </c>
      <c r="AY1695" s="277" t="s">
        <v>146</v>
      </c>
    </row>
    <row r="1696" s="13" customFormat="1">
      <c r="A1696" s="13"/>
      <c r="B1696" s="234"/>
      <c r="C1696" s="235"/>
      <c r="D1696" s="236" t="s">
        <v>153</v>
      </c>
      <c r="E1696" s="237" t="s">
        <v>1</v>
      </c>
      <c r="F1696" s="238" t="s">
        <v>194</v>
      </c>
      <c r="G1696" s="235"/>
      <c r="H1696" s="237" t="s">
        <v>1</v>
      </c>
      <c r="I1696" s="239"/>
      <c r="J1696" s="235"/>
      <c r="K1696" s="235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153</v>
      </c>
      <c r="AU1696" s="244" t="s">
        <v>89</v>
      </c>
      <c r="AV1696" s="13" t="s">
        <v>85</v>
      </c>
      <c r="AW1696" s="13" t="s">
        <v>34</v>
      </c>
      <c r="AX1696" s="13" t="s">
        <v>80</v>
      </c>
      <c r="AY1696" s="244" t="s">
        <v>146</v>
      </c>
    </row>
    <row r="1697" s="14" customFormat="1">
      <c r="A1697" s="14"/>
      <c r="B1697" s="245"/>
      <c r="C1697" s="246"/>
      <c r="D1697" s="236" t="s">
        <v>153</v>
      </c>
      <c r="E1697" s="247" t="s">
        <v>1</v>
      </c>
      <c r="F1697" s="248" t="s">
        <v>265</v>
      </c>
      <c r="G1697" s="246"/>
      <c r="H1697" s="249">
        <v>79.051000000000002</v>
      </c>
      <c r="I1697" s="250"/>
      <c r="J1697" s="246"/>
      <c r="K1697" s="246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153</v>
      </c>
      <c r="AU1697" s="255" t="s">
        <v>89</v>
      </c>
      <c r="AV1697" s="14" t="s">
        <v>89</v>
      </c>
      <c r="AW1697" s="14" t="s">
        <v>34</v>
      </c>
      <c r="AX1697" s="14" t="s">
        <v>80</v>
      </c>
      <c r="AY1697" s="255" t="s">
        <v>146</v>
      </c>
    </row>
    <row r="1698" s="14" customFormat="1">
      <c r="A1698" s="14"/>
      <c r="B1698" s="245"/>
      <c r="C1698" s="246"/>
      <c r="D1698" s="236" t="s">
        <v>153</v>
      </c>
      <c r="E1698" s="247" t="s">
        <v>1</v>
      </c>
      <c r="F1698" s="248" t="s">
        <v>266</v>
      </c>
      <c r="G1698" s="246"/>
      <c r="H1698" s="249">
        <v>33.530000000000001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153</v>
      </c>
      <c r="AU1698" s="255" t="s">
        <v>89</v>
      </c>
      <c r="AV1698" s="14" t="s">
        <v>89</v>
      </c>
      <c r="AW1698" s="14" t="s">
        <v>34</v>
      </c>
      <c r="AX1698" s="14" t="s">
        <v>80</v>
      </c>
      <c r="AY1698" s="255" t="s">
        <v>146</v>
      </c>
    </row>
    <row r="1699" s="16" customFormat="1">
      <c r="A1699" s="16"/>
      <c r="B1699" s="267"/>
      <c r="C1699" s="268"/>
      <c r="D1699" s="236" t="s">
        <v>153</v>
      </c>
      <c r="E1699" s="269" t="s">
        <v>1</v>
      </c>
      <c r="F1699" s="270" t="s">
        <v>163</v>
      </c>
      <c r="G1699" s="268"/>
      <c r="H1699" s="271">
        <v>112.581</v>
      </c>
      <c r="I1699" s="272"/>
      <c r="J1699" s="268"/>
      <c r="K1699" s="268"/>
      <c r="L1699" s="273"/>
      <c r="M1699" s="274"/>
      <c r="N1699" s="275"/>
      <c r="O1699" s="275"/>
      <c r="P1699" s="275"/>
      <c r="Q1699" s="275"/>
      <c r="R1699" s="275"/>
      <c r="S1699" s="275"/>
      <c r="T1699" s="27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T1699" s="277" t="s">
        <v>153</v>
      </c>
      <c r="AU1699" s="277" t="s">
        <v>89</v>
      </c>
      <c r="AV1699" s="16" t="s">
        <v>92</v>
      </c>
      <c r="AW1699" s="16" t="s">
        <v>34</v>
      </c>
      <c r="AX1699" s="16" t="s">
        <v>80</v>
      </c>
      <c r="AY1699" s="277" t="s">
        <v>146</v>
      </c>
    </row>
    <row r="1700" s="13" customFormat="1">
      <c r="A1700" s="13"/>
      <c r="B1700" s="234"/>
      <c r="C1700" s="235"/>
      <c r="D1700" s="236" t="s">
        <v>153</v>
      </c>
      <c r="E1700" s="237" t="s">
        <v>1</v>
      </c>
      <c r="F1700" s="238" t="s">
        <v>197</v>
      </c>
      <c r="G1700" s="235"/>
      <c r="H1700" s="237" t="s">
        <v>1</v>
      </c>
      <c r="I1700" s="239"/>
      <c r="J1700" s="235"/>
      <c r="K1700" s="235"/>
      <c r="L1700" s="240"/>
      <c r="M1700" s="241"/>
      <c r="N1700" s="242"/>
      <c r="O1700" s="242"/>
      <c r="P1700" s="242"/>
      <c r="Q1700" s="242"/>
      <c r="R1700" s="242"/>
      <c r="S1700" s="242"/>
      <c r="T1700" s="24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4" t="s">
        <v>153</v>
      </c>
      <c r="AU1700" s="244" t="s">
        <v>89</v>
      </c>
      <c r="AV1700" s="13" t="s">
        <v>85</v>
      </c>
      <c r="AW1700" s="13" t="s">
        <v>34</v>
      </c>
      <c r="AX1700" s="13" t="s">
        <v>80</v>
      </c>
      <c r="AY1700" s="244" t="s">
        <v>146</v>
      </c>
    </row>
    <row r="1701" s="14" customFormat="1">
      <c r="A1701" s="14"/>
      <c r="B1701" s="245"/>
      <c r="C1701" s="246"/>
      <c r="D1701" s="236" t="s">
        <v>153</v>
      </c>
      <c r="E1701" s="247" t="s">
        <v>1</v>
      </c>
      <c r="F1701" s="248" t="s">
        <v>267</v>
      </c>
      <c r="G1701" s="246"/>
      <c r="H1701" s="249">
        <v>97.908000000000001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153</v>
      </c>
      <c r="AU1701" s="255" t="s">
        <v>89</v>
      </c>
      <c r="AV1701" s="14" t="s">
        <v>89</v>
      </c>
      <c r="AW1701" s="14" t="s">
        <v>34</v>
      </c>
      <c r="AX1701" s="14" t="s">
        <v>80</v>
      </c>
      <c r="AY1701" s="255" t="s">
        <v>146</v>
      </c>
    </row>
    <row r="1702" s="16" customFormat="1">
      <c r="A1702" s="16"/>
      <c r="B1702" s="267"/>
      <c r="C1702" s="268"/>
      <c r="D1702" s="236" t="s">
        <v>153</v>
      </c>
      <c r="E1702" s="269" t="s">
        <v>1</v>
      </c>
      <c r="F1702" s="270" t="s">
        <v>163</v>
      </c>
      <c r="G1702" s="268"/>
      <c r="H1702" s="271">
        <v>97.908000000000001</v>
      </c>
      <c r="I1702" s="272"/>
      <c r="J1702" s="268"/>
      <c r="K1702" s="268"/>
      <c r="L1702" s="273"/>
      <c r="M1702" s="274"/>
      <c r="N1702" s="275"/>
      <c r="O1702" s="275"/>
      <c r="P1702" s="275"/>
      <c r="Q1702" s="275"/>
      <c r="R1702" s="275"/>
      <c r="S1702" s="275"/>
      <c r="T1702" s="27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T1702" s="277" t="s">
        <v>153</v>
      </c>
      <c r="AU1702" s="277" t="s">
        <v>89</v>
      </c>
      <c r="AV1702" s="16" t="s">
        <v>92</v>
      </c>
      <c r="AW1702" s="16" t="s">
        <v>34</v>
      </c>
      <c r="AX1702" s="16" t="s">
        <v>80</v>
      </c>
      <c r="AY1702" s="277" t="s">
        <v>146</v>
      </c>
    </row>
    <row r="1703" s="13" customFormat="1">
      <c r="A1703" s="13"/>
      <c r="B1703" s="234"/>
      <c r="C1703" s="235"/>
      <c r="D1703" s="236" t="s">
        <v>153</v>
      </c>
      <c r="E1703" s="237" t="s">
        <v>1</v>
      </c>
      <c r="F1703" s="238" t="s">
        <v>156</v>
      </c>
      <c r="G1703" s="235"/>
      <c r="H1703" s="237" t="s">
        <v>1</v>
      </c>
      <c r="I1703" s="239"/>
      <c r="J1703" s="235"/>
      <c r="K1703" s="235"/>
      <c r="L1703" s="240"/>
      <c r="M1703" s="241"/>
      <c r="N1703" s="242"/>
      <c r="O1703" s="242"/>
      <c r="P1703" s="242"/>
      <c r="Q1703" s="242"/>
      <c r="R1703" s="242"/>
      <c r="S1703" s="242"/>
      <c r="T1703" s="24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4" t="s">
        <v>153</v>
      </c>
      <c r="AU1703" s="244" t="s">
        <v>89</v>
      </c>
      <c r="AV1703" s="13" t="s">
        <v>85</v>
      </c>
      <c r="AW1703" s="13" t="s">
        <v>34</v>
      </c>
      <c r="AX1703" s="13" t="s">
        <v>80</v>
      </c>
      <c r="AY1703" s="244" t="s">
        <v>146</v>
      </c>
    </row>
    <row r="1704" s="14" customFormat="1">
      <c r="A1704" s="14"/>
      <c r="B1704" s="245"/>
      <c r="C1704" s="246"/>
      <c r="D1704" s="236" t="s">
        <v>153</v>
      </c>
      <c r="E1704" s="247" t="s">
        <v>1</v>
      </c>
      <c r="F1704" s="248" t="s">
        <v>268</v>
      </c>
      <c r="G1704" s="246"/>
      <c r="H1704" s="249">
        <v>57.049999999999997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153</v>
      </c>
      <c r="AU1704" s="255" t="s">
        <v>89</v>
      </c>
      <c r="AV1704" s="14" t="s">
        <v>89</v>
      </c>
      <c r="AW1704" s="14" t="s">
        <v>34</v>
      </c>
      <c r="AX1704" s="14" t="s">
        <v>80</v>
      </c>
      <c r="AY1704" s="255" t="s">
        <v>146</v>
      </c>
    </row>
    <row r="1705" s="16" customFormat="1">
      <c r="A1705" s="16"/>
      <c r="B1705" s="267"/>
      <c r="C1705" s="268"/>
      <c r="D1705" s="236" t="s">
        <v>153</v>
      </c>
      <c r="E1705" s="269" t="s">
        <v>1</v>
      </c>
      <c r="F1705" s="270" t="s">
        <v>163</v>
      </c>
      <c r="G1705" s="268"/>
      <c r="H1705" s="271">
        <v>57.049999999999997</v>
      </c>
      <c r="I1705" s="272"/>
      <c r="J1705" s="268"/>
      <c r="K1705" s="268"/>
      <c r="L1705" s="273"/>
      <c r="M1705" s="274"/>
      <c r="N1705" s="275"/>
      <c r="O1705" s="275"/>
      <c r="P1705" s="275"/>
      <c r="Q1705" s="275"/>
      <c r="R1705" s="275"/>
      <c r="S1705" s="275"/>
      <c r="T1705" s="27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T1705" s="277" t="s">
        <v>153</v>
      </c>
      <c r="AU1705" s="277" t="s">
        <v>89</v>
      </c>
      <c r="AV1705" s="16" t="s">
        <v>92</v>
      </c>
      <c r="AW1705" s="16" t="s">
        <v>34</v>
      </c>
      <c r="AX1705" s="16" t="s">
        <v>80</v>
      </c>
      <c r="AY1705" s="277" t="s">
        <v>146</v>
      </c>
    </row>
    <row r="1706" s="13" customFormat="1">
      <c r="A1706" s="13"/>
      <c r="B1706" s="234"/>
      <c r="C1706" s="235"/>
      <c r="D1706" s="236" t="s">
        <v>153</v>
      </c>
      <c r="E1706" s="237" t="s">
        <v>1</v>
      </c>
      <c r="F1706" s="238" t="s">
        <v>200</v>
      </c>
      <c r="G1706" s="235"/>
      <c r="H1706" s="237" t="s">
        <v>1</v>
      </c>
      <c r="I1706" s="239"/>
      <c r="J1706" s="235"/>
      <c r="K1706" s="235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153</v>
      </c>
      <c r="AU1706" s="244" t="s">
        <v>89</v>
      </c>
      <c r="AV1706" s="13" t="s">
        <v>85</v>
      </c>
      <c r="AW1706" s="13" t="s">
        <v>34</v>
      </c>
      <c r="AX1706" s="13" t="s">
        <v>80</v>
      </c>
      <c r="AY1706" s="244" t="s">
        <v>146</v>
      </c>
    </row>
    <row r="1707" s="14" customFormat="1">
      <c r="A1707" s="14"/>
      <c r="B1707" s="245"/>
      <c r="C1707" s="246"/>
      <c r="D1707" s="236" t="s">
        <v>153</v>
      </c>
      <c r="E1707" s="247" t="s">
        <v>1</v>
      </c>
      <c r="F1707" s="248" t="s">
        <v>269</v>
      </c>
      <c r="G1707" s="246"/>
      <c r="H1707" s="249">
        <v>19.664999999999999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153</v>
      </c>
      <c r="AU1707" s="255" t="s">
        <v>89</v>
      </c>
      <c r="AV1707" s="14" t="s">
        <v>89</v>
      </c>
      <c r="AW1707" s="14" t="s">
        <v>34</v>
      </c>
      <c r="AX1707" s="14" t="s">
        <v>80</v>
      </c>
      <c r="AY1707" s="255" t="s">
        <v>146</v>
      </c>
    </row>
    <row r="1708" s="14" customFormat="1">
      <c r="A1708" s="14"/>
      <c r="B1708" s="245"/>
      <c r="C1708" s="246"/>
      <c r="D1708" s="236" t="s">
        <v>153</v>
      </c>
      <c r="E1708" s="247" t="s">
        <v>1</v>
      </c>
      <c r="F1708" s="248" t="s">
        <v>270</v>
      </c>
      <c r="G1708" s="246"/>
      <c r="H1708" s="249">
        <v>4.8209999999999997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153</v>
      </c>
      <c r="AU1708" s="255" t="s">
        <v>89</v>
      </c>
      <c r="AV1708" s="14" t="s">
        <v>89</v>
      </c>
      <c r="AW1708" s="14" t="s">
        <v>34</v>
      </c>
      <c r="AX1708" s="14" t="s">
        <v>80</v>
      </c>
      <c r="AY1708" s="255" t="s">
        <v>146</v>
      </c>
    </row>
    <row r="1709" s="14" customFormat="1">
      <c r="A1709" s="14"/>
      <c r="B1709" s="245"/>
      <c r="C1709" s="246"/>
      <c r="D1709" s="236" t="s">
        <v>153</v>
      </c>
      <c r="E1709" s="247" t="s">
        <v>1</v>
      </c>
      <c r="F1709" s="248" t="s">
        <v>271</v>
      </c>
      <c r="G1709" s="246"/>
      <c r="H1709" s="249">
        <v>41.155000000000001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153</v>
      </c>
      <c r="AU1709" s="255" t="s">
        <v>89</v>
      </c>
      <c r="AV1709" s="14" t="s">
        <v>89</v>
      </c>
      <c r="AW1709" s="14" t="s">
        <v>34</v>
      </c>
      <c r="AX1709" s="14" t="s">
        <v>80</v>
      </c>
      <c r="AY1709" s="255" t="s">
        <v>146</v>
      </c>
    </row>
    <row r="1710" s="16" customFormat="1">
      <c r="A1710" s="16"/>
      <c r="B1710" s="267"/>
      <c r="C1710" s="268"/>
      <c r="D1710" s="236" t="s">
        <v>153</v>
      </c>
      <c r="E1710" s="269" t="s">
        <v>1</v>
      </c>
      <c r="F1710" s="270" t="s">
        <v>163</v>
      </c>
      <c r="G1710" s="268"/>
      <c r="H1710" s="271">
        <v>65.640999999999991</v>
      </c>
      <c r="I1710" s="272"/>
      <c r="J1710" s="268"/>
      <c r="K1710" s="268"/>
      <c r="L1710" s="273"/>
      <c r="M1710" s="274"/>
      <c r="N1710" s="275"/>
      <c r="O1710" s="275"/>
      <c r="P1710" s="275"/>
      <c r="Q1710" s="275"/>
      <c r="R1710" s="275"/>
      <c r="S1710" s="275"/>
      <c r="T1710" s="27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T1710" s="277" t="s">
        <v>153</v>
      </c>
      <c r="AU1710" s="277" t="s">
        <v>89</v>
      </c>
      <c r="AV1710" s="16" t="s">
        <v>92</v>
      </c>
      <c r="AW1710" s="16" t="s">
        <v>34</v>
      </c>
      <c r="AX1710" s="16" t="s">
        <v>80</v>
      </c>
      <c r="AY1710" s="277" t="s">
        <v>146</v>
      </c>
    </row>
    <row r="1711" s="15" customFormat="1">
      <c r="A1711" s="15"/>
      <c r="B1711" s="256"/>
      <c r="C1711" s="257"/>
      <c r="D1711" s="236" t="s">
        <v>153</v>
      </c>
      <c r="E1711" s="258" t="s">
        <v>1</v>
      </c>
      <c r="F1711" s="259" t="s">
        <v>158</v>
      </c>
      <c r="G1711" s="257"/>
      <c r="H1711" s="260">
        <v>942.74099999999987</v>
      </c>
      <c r="I1711" s="261"/>
      <c r="J1711" s="257"/>
      <c r="K1711" s="257"/>
      <c r="L1711" s="262"/>
      <c r="M1711" s="263"/>
      <c r="N1711" s="264"/>
      <c r="O1711" s="264"/>
      <c r="P1711" s="264"/>
      <c r="Q1711" s="264"/>
      <c r="R1711" s="264"/>
      <c r="S1711" s="264"/>
      <c r="T1711" s="26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66" t="s">
        <v>153</v>
      </c>
      <c r="AU1711" s="266" t="s">
        <v>89</v>
      </c>
      <c r="AV1711" s="15" t="s">
        <v>95</v>
      </c>
      <c r="AW1711" s="15" t="s">
        <v>34</v>
      </c>
      <c r="AX1711" s="15" t="s">
        <v>85</v>
      </c>
      <c r="AY1711" s="266" t="s">
        <v>146</v>
      </c>
    </row>
    <row r="1712" s="2" customFormat="1" ht="16.5" customHeight="1">
      <c r="A1712" s="39"/>
      <c r="B1712" s="40"/>
      <c r="C1712" s="220" t="s">
        <v>884</v>
      </c>
      <c r="D1712" s="220" t="s">
        <v>148</v>
      </c>
      <c r="E1712" s="221" t="s">
        <v>885</v>
      </c>
      <c r="F1712" s="222" t="s">
        <v>886</v>
      </c>
      <c r="G1712" s="223" t="s">
        <v>151</v>
      </c>
      <c r="H1712" s="224">
        <v>327.75</v>
      </c>
      <c r="I1712" s="225"/>
      <c r="J1712" s="226">
        <f>ROUND(I1712*H1712,2)</f>
        <v>0</v>
      </c>
      <c r="K1712" s="227"/>
      <c r="L1712" s="45"/>
      <c r="M1712" s="228" t="s">
        <v>1</v>
      </c>
      <c r="N1712" s="229" t="s">
        <v>45</v>
      </c>
      <c r="O1712" s="92"/>
      <c r="P1712" s="230">
        <f>O1712*H1712</f>
        <v>0</v>
      </c>
      <c r="Q1712" s="230">
        <v>0</v>
      </c>
      <c r="R1712" s="230">
        <f>Q1712*H1712</f>
        <v>0</v>
      </c>
      <c r="S1712" s="230">
        <v>3.0000000000000001E-05</v>
      </c>
      <c r="T1712" s="231">
        <f>S1712*H1712</f>
        <v>0.009832500000000001</v>
      </c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R1712" s="232" t="s">
        <v>355</v>
      </c>
      <c r="AT1712" s="232" t="s">
        <v>148</v>
      </c>
      <c r="AU1712" s="232" t="s">
        <v>89</v>
      </c>
      <c r="AY1712" s="18" t="s">
        <v>146</v>
      </c>
      <c r="BE1712" s="233">
        <f>IF(N1712="základní",J1712,0)</f>
        <v>0</v>
      </c>
      <c r="BF1712" s="233">
        <f>IF(N1712="snížená",J1712,0)</f>
        <v>0</v>
      </c>
      <c r="BG1712" s="233">
        <f>IF(N1712="zákl. přenesená",J1712,0)</f>
        <v>0</v>
      </c>
      <c r="BH1712" s="233">
        <f>IF(N1712="sníž. přenesená",J1712,0)</f>
        <v>0</v>
      </c>
      <c r="BI1712" s="233">
        <f>IF(N1712="nulová",J1712,0)</f>
        <v>0</v>
      </c>
      <c r="BJ1712" s="18" t="s">
        <v>85</v>
      </c>
      <c r="BK1712" s="233">
        <f>ROUND(I1712*H1712,2)</f>
        <v>0</v>
      </c>
      <c r="BL1712" s="18" t="s">
        <v>355</v>
      </c>
      <c r="BM1712" s="232" t="s">
        <v>887</v>
      </c>
    </row>
    <row r="1713" s="13" customFormat="1">
      <c r="A1713" s="13"/>
      <c r="B1713" s="234"/>
      <c r="C1713" s="235"/>
      <c r="D1713" s="236" t="s">
        <v>153</v>
      </c>
      <c r="E1713" s="237" t="s">
        <v>1</v>
      </c>
      <c r="F1713" s="238" t="s">
        <v>154</v>
      </c>
      <c r="G1713" s="235"/>
      <c r="H1713" s="237" t="s">
        <v>1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153</v>
      </c>
      <c r="AU1713" s="244" t="s">
        <v>89</v>
      </c>
      <c r="AV1713" s="13" t="s">
        <v>85</v>
      </c>
      <c r="AW1713" s="13" t="s">
        <v>34</v>
      </c>
      <c r="AX1713" s="13" t="s">
        <v>80</v>
      </c>
      <c r="AY1713" s="244" t="s">
        <v>146</v>
      </c>
    </row>
    <row r="1714" s="14" customFormat="1">
      <c r="A1714" s="14"/>
      <c r="B1714" s="245"/>
      <c r="C1714" s="246"/>
      <c r="D1714" s="236" t="s">
        <v>153</v>
      </c>
      <c r="E1714" s="247" t="s">
        <v>1</v>
      </c>
      <c r="F1714" s="248" t="s">
        <v>174</v>
      </c>
      <c r="G1714" s="246"/>
      <c r="H1714" s="249">
        <v>14.449999999999999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153</v>
      </c>
      <c r="AU1714" s="255" t="s">
        <v>89</v>
      </c>
      <c r="AV1714" s="14" t="s">
        <v>89</v>
      </c>
      <c r="AW1714" s="14" t="s">
        <v>34</v>
      </c>
      <c r="AX1714" s="14" t="s">
        <v>80</v>
      </c>
      <c r="AY1714" s="255" t="s">
        <v>146</v>
      </c>
    </row>
    <row r="1715" s="14" customFormat="1">
      <c r="A1715" s="14"/>
      <c r="B1715" s="245"/>
      <c r="C1715" s="246"/>
      <c r="D1715" s="236" t="s">
        <v>153</v>
      </c>
      <c r="E1715" s="247" t="s">
        <v>1</v>
      </c>
      <c r="F1715" s="248" t="s">
        <v>175</v>
      </c>
      <c r="G1715" s="246"/>
      <c r="H1715" s="249">
        <v>51.049999999999997</v>
      </c>
      <c r="I1715" s="250"/>
      <c r="J1715" s="246"/>
      <c r="K1715" s="246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153</v>
      </c>
      <c r="AU1715" s="255" t="s">
        <v>89</v>
      </c>
      <c r="AV1715" s="14" t="s">
        <v>89</v>
      </c>
      <c r="AW1715" s="14" t="s">
        <v>34</v>
      </c>
      <c r="AX1715" s="14" t="s">
        <v>80</v>
      </c>
      <c r="AY1715" s="255" t="s">
        <v>146</v>
      </c>
    </row>
    <row r="1716" s="14" customFormat="1">
      <c r="A1716" s="14"/>
      <c r="B1716" s="245"/>
      <c r="C1716" s="246"/>
      <c r="D1716" s="236" t="s">
        <v>153</v>
      </c>
      <c r="E1716" s="247" t="s">
        <v>1</v>
      </c>
      <c r="F1716" s="248" t="s">
        <v>176</v>
      </c>
      <c r="G1716" s="246"/>
      <c r="H1716" s="249">
        <v>1.97</v>
      </c>
      <c r="I1716" s="250"/>
      <c r="J1716" s="246"/>
      <c r="K1716" s="246"/>
      <c r="L1716" s="251"/>
      <c r="M1716" s="252"/>
      <c r="N1716" s="253"/>
      <c r="O1716" s="253"/>
      <c r="P1716" s="253"/>
      <c r="Q1716" s="253"/>
      <c r="R1716" s="253"/>
      <c r="S1716" s="253"/>
      <c r="T1716" s="25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5" t="s">
        <v>153</v>
      </c>
      <c r="AU1716" s="255" t="s">
        <v>89</v>
      </c>
      <c r="AV1716" s="14" t="s">
        <v>89</v>
      </c>
      <c r="AW1716" s="14" t="s">
        <v>34</v>
      </c>
      <c r="AX1716" s="14" t="s">
        <v>80</v>
      </c>
      <c r="AY1716" s="255" t="s">
        <v>146</v>
      </c>
    </row>
    <row r="1717" s="14" customFormat="1">
      <c r="A1717" s="14"/>
      <c r="B1717" s="245"/>
      <c r="C1717" s="246"/>
      <c r="D1717" s="236" t="s">
        <v>153</v>
      </c>
      <c r="E1717" s="247" t="s">
        <v>1</v>
      </c>
      <c r="F1717" s="248" t="s">
        <v>177</v>
      </c>
      <c r="G1717" s="246"/>
      <c r="H1717" s="249">
        <v>3.0699999999999998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153</v>
      </c>
      <c r="AU1717" s="255" t="s">
        <v>89</v>
      </c>
      <c r="AV1717" s="14" t="s">
        <v>89</v>
      </c>
      <c r="AW1717" s="14" t="s">
        <v>34</v>
      </c>
      <c r="AX1717" s="14" t="s">
        <v>80</v>
      </c>
      <c r="AY1717" s="255" t="s">
        <v>146</v>
      </c>
    </row>
    <row r="1718" s="14" customFormat="1">
      <c r="A1718" s="14"/>
      <c r="B1718" s="245"/>
      <c r="C1718" s="246"/>
      <c r="D1718" s="236" t="s">
        <v>153</v>
      </c>
      <c r="E1718" s="247" t="s">
        <v>1</v>
      </c>
      <c r="F1718" s="248" t="s">
        <v>178</v>
      </c>
      <c r="G1718" s="246"/>
      <c r="H1718" s="249">
        <v>23.800000000000001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153</v>
      </c>
      <c r="AU1718" s="255" t="s">
        <v>89</v>
      </c>
      <c r="AV1718" s="14" t="s">
        <v>89</v>
      </c>
      <c r="AW1718" s="14" t="s">
        <v>34</v>
      </c>
      <c r="AX1718" s="14" t="s">
        <v>80</v>
      </c>
      <c r="AY1718" s="255" t="s">
        <v>146</v>
      </c>
    </row>
    <row r="1719" s="14" customFormat="1">
      <c r="A1719" s="14"/>
      <c r="B1719" s="245"/>
      <c r="C1719" s="246"/>
      <c r="D1719" s="236" t="s">
        <v>153</v>
      </c>
      <c r="E1719" s="247" t="s">
        <v>1</v>
      </c>
      <c r="F1719" s="248" t="s">
        <v>179</v>
      </c>
      <c r="G1719" s="246"/>
      <c r="H1719" s="249">
        <v>8.3499999999999996</v>
      </c>
      <c r="I1719" s="250"/>
      <c r="J1719" s="246"/>
      <c r="K1719" s="246"/>
      <c r="L1719" s="251"/>
      <c r="M1719" s="252"/>
      <c r="N1719" s="253"/>
      <c r="O1719" s="253"/>
      <c r="P1719" s="253"/>
      <c r="Q1719" s="253"/>
      <c r="R1719" s="253"/>
      <c r="S1719" s="253"/>
      <c r="T1719" s="25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5" t="s">
        <v>153</v>
      </c>
      <c r="AU1719" s="255" t="s">
        <v>89</v>
      </c>
      <c r="AV1719" s="14" t="s">
        <v>89</v>
      </c>
      <c r="AW1719" s="14" t="s">
        <v>34</v>
      </c>
      <c r="AX1719" s="14" t="s">
        <v>80</v>
      </c>
      <c r="AY1719" s="255" t="s">
        <v>146</v>
      </c>
    </row>
    <row r="1720" s="14" customFormat="1">
      <c r="A1720" s="14"/>
      <c r="B1720" s="245"/>
      <c r="C1720" s="246"/>
      <c r="D1720" s="236" t="s">
        <v>153</v>
      </c>
      <c r="E1720" s="247" t="s">
        <v>1</v>
      </c>
      <c r="F1720" s="248" t="s">
        <v>180</v>
      </c>
      <c r="G1720" s="246"/>
      <c r="H1720" s="249">
        <v>61.57</v>
      </c>
      <c r="I1720" s="250"/>
      <c r="J1720" s="246"/>
      <c r="K1720" s="246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153</v>
      </c>
      <c r="AU1720" s="255" t="s">
        <v>89</v>
      </c>
      <c r="AV1720" s="14" t="s">
        <v>89</v>
      </c>
      <c r="AW1720" s="14" t="s">
        <v>34</v>
      </c>
      <c r="AX1720" s="14" t="s">
        <v>80</v>
      </c>
      <c r="AY1720" s="255" t="s">
        <v>146</v>
      </c>
    </row>
    <row r="1721" s="14" customFormat="1">
      <c r="A1721" s="14"/>
      <c r="B1721" s="245"/>
      <c r="C1721" s="246"/>
      <c r="D1721" s="236" t="s">
        <v>153</v>
      </c>
      <c r="E1721" s="247" t="s">
        <v>1</v>
      </c>
      <c r="F1721" s="248" t="s">
        <v>181</v>
      </c>
      <c r="G1721" s="246"/>
      <c r="H1721" s="249">
        <v>4.9500000000000002</v>
      </c>
      <c r="I1721" s="250"/>
      <c r="J1721" s="246"/>
      <c r="K1721" s="246"/>
      <c r="L1721" s="251"/>
      <c r="M1721" s="252"/>
      <c r="N1721" s="253"/>
      <c r="O1721" s="253"/>
      <c r="P1721" s="253"/>
      <c r="Q1721" s="253"/>
      <c r="R1721" s="253"/>
      <c r="S1721" s="253"/>
      <c r="T1721" s="25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55" t="s">
        <v>153</v>
      </c>
      <c r="AU1721" s="255" t="s">
        <v>89</v>
      </c>
      <c r="AV1721" s="14" t="s">
        <v>89</v>
      </c>
      <c r="AW1721" s="14" t="s">
        <v>34</v>
      </c>
      <c r="AX1721" s="14" t="s">
        <v>80</v>
      </c>
      <c r="AY1721" s="255" t="s">
        <v>146</v>
      </c>
    </row>
    <row r="1722" s="14" customFormat="1">
      <c r="A1722" s="14"/>
      <c r="B1722" s="245"/>
      <c r="C1722" s="246"/>
      <c r="D1722" s="236" t="s">
        <v>153</v>
      </c>
      <c r="E1722" s="247" t="s">
        <v>1</v>
      </c>
      <c r="F1722" s="248" t="s">
        <v>182</v>
      </c>
      <c r="G1722" s="246"/>
      <c r="H1722" s="249">
        <v>4.0300000000000002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153</v>
      </c>
      <c r="AU1722" s="255" t="s">
        <v>89</v>
      </c>
      <c r="AV1722" s="14" t="s">
        <v>89</v>
      </c>
      <c r="AW1722" s="14" t="s">
        <v>34</v>
      </c>
      <c r="AX1722" s="14" t="s">
        <v>80</v>
      </c>
      <c r="AY1722" s="255" t="s">
        <v>146</v>
      </c>
    </row>
    <row r="1723" s="14" customFormat="1">
      <c r="A1723" s="14"/>
      <c r="B1723" s="245"/>
      <c r="C1723" s="246"/>
      <c r="D1723" s="236" t="s">
        <v>153</v>
      </c>
      <c r="E1723" s="247" t="s">
        <v>1</v>
      </c>
      <c r="F1723" s="248" t="s">
        <v>183</v>
      </c>
      <c r="G1723" s="246"/>
      <c r="H1723" s="249">
        <v>6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153</v>
      </c>
      <c r="AU1723" s="255" t="s">
        <v>89</v>
      </c>
      <c r="AV1723" s="14" t="s">
        <v>89</v>
      </c>
      <c r="AW1723" s="14" t="s">
        <v>34</v>
      </c>
      <c r="AX1723" s="14" t="s">
        <v>80</v>
      </c>
      <c r="AY1723" s="255" t="s">
        <v>146</v>
      </c>
    </row>
    <row r="1724" s="14" customFormat="1">
      <c r="A1724" s="14"/>
      <c r="B1724" s="245"/>
      <c r="C1724" s="246"/>
      <c r="D1724" s="236" t="s">
        <v>153</v>
      </c>
      <c r="E1724" s="247" t="s">
        <v>1</v>
      </c>
      <c r="F1724" s="248" t="s">
        <v>184</v>
      </c>
      <c r="G1724" s="246"/>
      <c r="H1724" s="249">
        <v>2.3799999999999999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153</v>
      </c>
      <c r="AU1724" s="255" t="s">
        <v>89</v>
      </c>
      <c r="AV1724" s="14" t="s">
        <v>89</v>
      </c>
      <c r="AW1724" s="14" t="s">
        <v>34</v>
      </c>
      <c r="AX1724" s="14" t="s">
        <v>80</v>
      </c>
      <c r="AY1724" s="255" t="s">
        <v>146</v>
      </c>
    </row>
    <row r="1725" s="14" customFormat="1">
      <c r="A1725" s="14"/>
      <c r="B1725" s="245"/>
      <c r="C1725" s="246"/>
      <c r="D1725" s="236" t="s">
        <v>153</v>
      </c>
      <c r="E1725" s="247" t="s">
        <v>1</v>
      </c>
      <c r="F1725" s="248" t="s">
        <v>185</v>
      </c>
      <c r="G1725" s="246"/>
      <c r="H1725" s="249">
        <v>3.5800000000000001</v>
      </c>
      <c r="I1725" s="250"/>
      <c r="J1725" s="246"/>
      <c r="K1725" s="246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153</v>
      </c>
      <c r="AU1725" s="255" t="s">
        <v>89</v>
      </c>
      <c r="AV1725" s="14" t="s">
        <v>89</v>
      </c>
      <c r="AW1725" s="14" t="s">
        <v>34</v>
      </c>
      <c r="AX1725" s="14" t="s">
        <v>80</v>
      </c>
      <c r="AY1725" s="255" t="s">
        <v>146</v>
      </c>
    </row>
    <row r="1726" s="14" customFormat="1">
      <c r="A1726" s="14"/>
      <c r="B1726" s="245"/>
      <c r="C1726" s="246"/>
      <c r="D1726" s="236" t="s">
        <v>153</v>
      </c>
      <c r="E1726" s="247" t="s">
        <v>1</v>
      </c>
      <c r="F1726" s="248" t="s">
        <v>186</v>
      </c>
      <c r="G1726" s="246"/>
      <c r="H1726" s="249">
        <v>3.8399999999999999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153</v>
      </c>
      <c r="AU1726" s="255" t="s">
        <v>89</v>
      </c>
      <c r="AV1726" s="14" t="s">
        <v>89</v>
      </c>
      <c r="AW1726" s="14" t="s">
        <v>34</v>
      </c>
      <c r="AX1726" s="14" t="s">
        <v>80</v>
      </c>
      <c r="AY1726" s="255" t="s">
        <v>146</v>
      </c>
    </row>
    <row r="1727" s="14" customFormat="1">
      <c r="A1727" s="14"/>
      <c r="B1727" s="245"/>
      <c r="C1727" s="246"/>
      <c r="D1727" s="236" t="s">
        <v>153</v>
      </c>
      <c r="E1727" s="247" t="s">
        <v>1</v>
      </c>
      <c r="F1727" s="248" t="s">
        <v>187</v>
      </c>
      <c r="G1727" s="246"/>
      <c r="H1727" s="249">
        <v>3.23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153</v>
      </c>
      <c r="AU1727" s="255" t="s">
        <v>89</v>
      </c>
      <c r="AV1727" s="14" t="s">
        <v>89</v>
      </c>
      <c r="AW1727" s="14" t="s">
        <v>34</v>
      </c>
      <c r="AX1727" s="14" t="s">
        <v>80</v>
      </c>
      <c r="AY1727" s="255" t="s">
        <v>146</v>
      </c>
    </row>
    <row r="1728" s="14" customFormat="1">
      <c r="A1728" s="14"/>
      <c r="B1728" s="245"/>
      <c r="C1728" s="246"/>
      <c r="D1728" s="236" t="s">
        <v>153</v>
      </c>
      <c r="E1728" s="247" t="s">
        <v>1</v>
      </c>
      <c r="F1728" s="248" t="s">
        <v>188</v>
      </c>
      <c r="G1728" s="246"/>
      <c r="H1728" s="249">
        <v>2.3700000000000001</v>
      </c>
      <c r="I1728" s="250"/>
      <c r="J1728" s="246"/>
      <c r="K1728" s="246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153</v>
      </c>
      <c r="AU1728" s="255" t="s">
        <v>89</v>
      </c>
      <c r="AV1728" s="14" t="s">
        <v>89</v>
      </c>
      <c r="AW1728" s="14" t="s">
        <v>34</v>
      </c>
      <c r="AX1728" s="14" t="s">
        <v>80</v>
      </c>
      <c r="AY1728" s="255" t="s">
        <v>146</v>
      </c>
    </row>
    <row r="1729" s="14" customFormat="1">
      <c r="A1729" s="14"/>
      <c r="B1729" s="245"/>
      <c r="C1729" s="246"/>
      <c r="D1729" s="236" t="s">
        <v>153</v>
      </c>
      <c r="E1729" s="247" t="s">
        <v>1</v>
      </c>
      <c r="F1729" s="248" t="s">
        <v>189</v>
      </c>
      <c r="G1729" s="246"/>
      <c r="H1729" s="249">
        <v>2.9300000000000002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153</v>
      </c>
      <c r="AU1729" s="255" t="s">
        <v>89</v>
      </c>
      <c r="AV1729" s="14" t="s">
        <v>89</v>
      </c>
      <c r="AW1729" s="14" t="s">
        <v>34</v>
      </c>
      <c r="AX1729" s="14" t="s">
        <v>80</v>
      </c>
      <c r="AY1729" s="255" t="s">
        <v>146</v>
      </c>
    </row>
    <row r="1730" s="14" customFormat="1">
      <c r="A1730" s="14"/>
      <c r="B1730" s="245"/>
      <c r="C1730" s="246"/>
      <c r="D1730" s="236" t="s">
        <v>153</v>
      </c>
      <c r="E1730" s="247" t="s">
        <v>1</v>
      </c>
      <c r="F1730" s="248" t="s">
        <v>190</v>
      </c>
      <c r="G1730" s="246"/>
      <c r="H1730" s="249">
        <v>3.3100000000000001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153</v>
      </c>
      <c r="AU1730" s="255" t="s">
        <v>89</v>
      </c>
      <c r="AV1730" s="14" t="s">
        <v>89</v>
      </c>
      <c r="AW1730" s="14" t="s">
        <v>34</v>
      </c>
      <c r="AX1730" s="14" t="s">
        <v>80</v>
      </c>
      <c r="AY1730" s="255" t="s">
        <v>146</v>
      </c>
    </row>
    <row r="1731" s="16" customFormat="1">
      <c r="A1731" s="16"/>
      <c r="B1731" s="267"/>
      <c r="C1731" s="268"/>
      <c r="D1731" s="236" t="s">
        <v>153</v>
      </c>
      <c r="E1731" s="269" t="s">
        <v>1</v>
      </c>
      <c r="F1731" s="270" t="s">
        <v>163</v>
      </c>
      <c r="G1731" s="268"/>
      <c r="H1731" s="271">
        <v>200.88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153</v>
      </c>
      <c r="AU1731" s="277" t="s">
        <v>89</v>
      </c>
      <c r="AV1731" s="16" t="s">
        <v>92</v>
      </c>
      <c r="AW1731" s="16" t="s">
        <v>34</v>
      </c>
      <c r="AX1731" s="16" t="s">
        <v>80</v>
      </c>
      <c r="AY1731" s="277" t="s">
        <v>146</v>
      </c>
    </row>
    <row r="1732" s="13" customFormat="1">
      <c r="A1732" s="13"/>
      <c r="B1732" s="234"/>
      <c r="C1732" s="235"/>
      <c r="D1732" s="236" t="s">
        <v>153</v>
      </c>
      <c r="E1732" s="237" t="s">
        <v>1</v>
      </c>
      <c r="F1732" s="238" t="s">
        <v>191</v>
      </c>
      <c r="G1732" s="235"/>
      <c r="H1732" s="237" t="s">
        <v>1</v>
      </c>
      <c r="I1732" s="239"/>
      <c r="J1732" s="235"/>
      <c r="K1732" s="235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153</v>
      </c>
      <c r="AU1732" s="244" t="s">
        <v>89</v>
      </c>
      <c r="AV1732" s="13" t="s">
        <v>85</v>
      </c>
      <c r="AW1732" s="13" t="s">
        <v>34</v>
      </c>
      <c r="AX1732" s="13" t="s">
        <v>80</v>
      </c>
      <c r="AY1732" s="244" t="s">
        <v>146</v>
      </c>
    </row>
    <row r="1733" s="14" customFormat="1">
      <c r="A1733" s="14"/>
      <c r="B1733" s="245"/>
      <c r="C1733" s="246"/>
      <c r="D1733" s="236" t="s">
        <v>153</v>
      </c>
      <c r="E1733" s="247" t="s">
        <v>1</v>
      </c>
      <c r="F1733" s="248" t="s">
        <v>192</v>
      </c>
      <c r="G1733" s="246"/>
      <c r="H1733" s="249">
        <v>12.6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153</v>
      </c>
      <c r="AU1733" s="255" t="s">
        <v>89</v>
      </c>
      <c r="AV1733" s="14" t="s">
        <v>89</v>
      </c>
      <c r="AW1733" s="14" t="s">
        <v>34</v>
      </c>
      <c r="AX1733" s="14" t="s">
        <v>80</v>
      </c>
      <c r="AY1733" s="255" t="s">
        <v>146</v>
      </c>
    </row>
    <row r="1734" s="14" customFormat="1">
      <c r="A1734" s="14"/>
      <c r="B1734" s="245"/>
      <c r="C1734" s="246"/>
      <c r="D1734" s="236" t="s">
        <v>153</v>
      </c>
      <c r="E1734" s="247" t="s">
        <v>1</v>
      </c>
      <c r="F1734" s="248" t="s">
        <v>193</v>
      </c>
      <c r="G1734" s="246"/>
      <c r="H1734" s="249">
        <v>1.79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153</v>
      </c>
      <c r="AU1734" s="255" t="s">
        <v>89</v>
      </c>
      <c r="AV1734" s="14" t="s">
        <v>89</v>
      </c>
      <c r="AW1734" s="14" t="s">
        <v>34</v>
      </c>
      <c r="AX1734" s="14" t="s">
        <v>80</v>
      </c>
      <c r="AY1734" s="255" t="s">
        <v>146</v>
      </c>
    </row>
    <row r="1735" s="16" customFormat="1">
      <c r="A1735" s="16"/>
      <c r="B1735" s="267"/>
      <c r="C1735" s="268"/>
      <c r="D1735" s="236" t="s">
        <v>153</v>
      </c>
      <c r="E1735" s="269" t="s">
        <v>1</v>
      </c>
      <c r="F1735" s="270" t="s">
        <v>163</v>
      </c>
      <c r="G1735" s="268"/>
      <c r="H1735" s="271">
        <v>14.390000000000001</v>
      </c>
      <c r="I1735" s="272"/>
      <c r="J1735" s="268"/>
      <c r="K1735" s="268"/>
      <c r="L1735" s="273"/>
      <c r="M1735" s="274"/>
      <c r="N1735" s="275"/>
      <c r="O1735" s="275"/>
      <c r="P1735" s="275"/>
      <c r="Q1735" s="275"/>
      <c r="R1735" s="275"/>
      <c r="S1735" s="275"/>
      <c r="T1735" s="27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T1735" s="277" t="s">
        <v>153</v>
      </c>
      <c r="AU1735" s="277" t="s">
        <v>89</v>
      </c>
      <c r="AV1735" s="16" t="s">
        <v>92</v>
      </c>
      <c r="AW1735" s="16" t="s">
        <v>34</v>
      </c>
      <c r="AX1735" s="16" t="s">
        <v>80</v>
      </c>
      <c r="AY1735" s="277" t="s">
        <v>146</v>
      </c>
    </row>
    <row r="1736" s="13" customFormat="1">
      <c r="A1736" s="13"/>
      <c r="B1736" s="234"/>
      <c r="C1736" s="235"/>
      <c r="D1736" s="236" t="s">
        <v>153</v>
      </c>
      <c r="E1736" s="237" t="s">
        <v>1</v>
      </c>
      <c r="F1736" s="238" t="s">
        <v>194</v>
      </c>
      <c r="G1736" s="235"/>
      <c r="H1736" s="237" t="s">
        <v>1</v>
      </c>
      <c r="I1736" s="239"/>
      <c r="J1736" s="235"/>
      <c r="K1736" s="235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153</v>
      </c>
      <c r="AU1736" s="244" t="s">
        <v>89</v>
      </c>
      <c r="AV1736" s="13" t="s">
        <v>85</v>
      </c>
      <c r="AW1736" s="13" t="s">
        <v>34</v>
      </c>
      <c r="AX1736" s="13" t="s">
        <v>80</v>
      </c>
      <c r="AY1736" s="244" t="s">
        <v>146</v>
      </c>
    </row>
    <row r="1737" s="14" customFormat="1">
      <c r="A1737" s="14"/>
      <c r="B1737" s="245"/>
      <c r="C1737" s="246"/>
      <c r="D1737" s="236" t="s">
        <v>153</v>
      </c>
      <c r="E1737" s="247" t="s">
        <v>1</v>
      </c>
      <c r="F1737" s="248" t="s">
        <v>195</v>
      </c>
      <c r="G1737" s="246"/>
      <c r="H1737" s="249">
        <v>30.059999999999999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153</v>
      </c>
      <c r="AU1737" s="255" t="s">
        <v>89</v>
      </c>
      <c r="AV1737" s="14" t="s">
        <v>89</v>
      </c>
      <c r="AW1737" s="14" t="s">
        <v>34</v>
      </c>
      <c r="AX1737" s="14" t="s">
        <v>80</v>
      </c>
      <c r="AY1737" s="255" t="s">
        <v>146</v>
      </c>
    </row>
    <row r="1738" s="14" customFormat="1">
      <c r="A1738" s="14"/>
      <c r="B1738" s="245"/>
      <c r="C1738" s="246"/>
      <c r="D1738" s="236" t="s">
        <v>153</v>
      </c>
      <c r="E1738" s="247" t="s">
        <v>1</v>
      </c>
      <c r="F1738" s="248" t="s">
        <v>196</v>
      </c>
      <c r="G1738" s="246"/>
      <c r="H1738" s="249">
        <v>7.5800000000000001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153</v>
      </c>
      <c r="AU1738" s="255" t="s">
        <v>89</v>
      </c>
      <c r="AV1738" s="14" t="s">
        <v>89</v>
      </c>
      <c r="AW1738" s="14" t="s">
        <v>34</v>
      </c>
      <c r="AX1738" s="14" t="s">
        <v>80</v>
      </c>
      <c r="AY1738" s="255" t="s">
        <v>146</v>
      </c>
    </row>
    <row r="1739" s="16" customFormat="1">
      <c r="A1739" s="16"/>
      <c r="B1739" s="267"/>
      <c r="C1739" s="268"/>
      <c r="D1739" s="236" t="s">
        <v>153</v>
      </c>
      <c r="E1739" s="269" t="s">
        <v>1</v>
      </c>
      <c r="F1739" s="270" t="s">
        <v>163</v>
      </c>
      <c r="G1739" s="268"/>
      <c r="H1739" s="271">
        <v>37.640000000000001</v>
      </c>
      <c r="I1739" s="272"/>
      <c r="J1739" s="268"/>
      <c r="K1739" s="268"/>
      <c r="L1739" s="273"/>
      <c r="M1739" s="274"/>
      <c r="N1739" s="275"/>
      <c r="O1739" s="275"/>
      <c r="P1739" s="275"/>
      <c r="Q1739" s="275"/>
      <c r="R1739" s="275"/>
      <c r="S1739" s="275"/>
      <c r="T1739" s="27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T1739" s="277" t="s">
        <v>153</v>
      </c>
      <c r="AU1739" s="277" t="s">
        <v>89</v>
      </c>
      <c r="AV1739" s="16" t="s">
        <v>92</v>
      </c>
      <c r="AW1739" s="16" t="s">
        <v>34</v>
      </c>
      <c r="AX1739" s="16" t="s">
        <v>80</v>
      </c>
      <c r="AY1739" s="277" t="s">
        <v>146</v>
      </c>
    </row>
    <row r="1740" s="13" customFormat="1">
      <c r="A1740" s="13"/>
      <c r="B1740" s="234"/>
      <c r="C1740" s="235"/>
      <c r="D1740" s="236" t="s">
        <v>153</v>
      </c>
      <c r="E1740" s="237" t="s">
        <v>1</v>
      </c>
      <c r="F1740" s="238" t="s">
        <v>197</v>
      </c>
      <c r="G1740" s="235"/>
      <c r="H1740" s="237" t="s">
        <v>1</v>
      </c>
      <c r="I1740" s="239"/>
      <c r="J1740" s="235"/>
      <c r="K1740" s="235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153</v>
      </c>
      <c r="AU1740" s="244" t="s">
        <v>89</v>
      </c>
      <c r="AV1740" s="13" t="s">
        <v>85</v>
      </c>
      <c r="AW1740" s="13" t="s">
        <v>34</v>
      </c>
      <c r="AX1740" s="13" t="s">
        <v>80</v>
      </c>
      <c r="AY1740" s="244" t="s">
        <v>146</v>
      </c>
    </row>
    <row r="1741" s="14" customFormat="1">
      <c r="A1741" s="14"/>
      <c r="B1741" s="245"/>
      <c r="C1741" s="246"/>
      <c r="D1741" s="236" t="s">
        <v>153</v>
      </c>
      <c r="E1741" s="247" t="s">
        <v>1</v>
      </c>
      <c r="F1741" s="248" t="s">
        <v>198</v>
      </c>
      <c r="G1741" s="246"/>
      <c r="H1741" s="249">
        <v>38.829999999999998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153</v>
      </c>
      <c r="AU1741" s="255" t="s">
        <v>89</v>
      </c>
      <c r="AV1741" s="14" t="s">
        <v>89</v>
      </c>
      <c r="AW1741" s="14" t="s">
        <v>34</v>
      </c>
      <c r="AX1741" s="14" t="s">
        <v>80</v>
      </c>
      <c r="AY1741" s="255" t="s">
        <v>146</v>
      </c>
    </row>
    <row r="1742" s="16" customFormat="1">
      <c r="A1742" s="16"/>
      <c r="B1742" s="267"/>
      <c r="C1742" s="268"/>
      <c r="D1742" s="236" t="s">
        <v>153</v>
      </c>
      <c r="E1742" s="269" t="s">
        <v>1</v>
      </c>
      <c r="F1742" s="270" t="s">
        <v>163</v>
      </c>
      <c r="G1742" s="268"/>
      <c r="H1742" s="271">
        <v>38.829999999999998</v>
      </c>
      <c r="I1742" s="272"/>
      <c r="J1742" s="268"/>
      <c r="K1742" s="268"/>
      <c r="L1742" s="273"/>
      <c r="M1742" s="274"/>
      <c r="N1742" s="275"/>
      <c r="O1742" s="275"/>
      <c r="P1742" s="275"/>
      <c r="Q1742" s="275"/>
      <c r="R1742" s="275"/>
      <c r="S1742" s="275"/>
      <c r="T1742" s="27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T1742" s="277" t="s">
        <v>153</v>
      </c>
      <c r="AU1742" s="277" t="s">
        <v>89</v>
      </c>
      <c r="AV1742" s="16" t="s">
        <v>92</v>
      </c>
      <c r="AW1742" s="16" t="s">
        <v>34</v>
      </c>
      <c r="AX1742" s="16" t="s">
        <v>80</v>
      </c>
      <c r="AY1742" s="277" t="s">
        <v>146</v>
      </c>
    </row>
    <row r="1743" s="13" customFormat="1">
      <c r="A1743" s="13"/>
      <c r="B1743" s="234"/>
      <c r="C1743" s="235"/>
      <c r="D1743" s="236" t="s">
        <v>153</v>
      </c>
      <c r="E1743" s="237" t="s">
        <v>1</v>
      </c>
      <c r="F1743" s="238" t="s">
        <v>156</v>
      </c>
      <c r="G1743" s="235"/>
      <c r="H1743" s="237" t="s">
        <v>1</v>
      </c>
      <c r="I1743" s="239"/>
      <c r="J1743" s="235"/>
      <c r="K1743" s="235"/>
      <c r="L1743" s="240"/>
      <c r="M1743" s="241"/>
      <c r="N1743" s="242"/>
      <c r="O1743" s="242"/>
      <c r="P1743" s="242"/>
      <c r="Q1743" s="242"/>
      <c r="R1743" s="242"/>
      <c r="S1743" s="242"/>
      <c r="T1743" s="24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4" t="s">
        <v>153</v>
      </c>
      <c r="AU1743" s="244" t="s">
        <v>89</v>
      </c>
      <c r="AV1743" s="13" t="s">
        <v>85</v>
      </c>
      <c r="AW1743" s="13" t="s">
        <v>34</v>
      </c>
      <c r="AX1743" s="13" t="s">
        <v>80</v>
      </c>
      <c r="AY1743" s="244" t="s">
        <v>146</v>
      </c>
    </row>
    <row r="1744" s="14" customFormat="1">
      <c r="A1744" s="14"/>
      <c r="B1744" s="245"/>
      <c r="C1744" s="246"/>
      <c r="D1744" s="236" t="s">
        <v>153</v>
      </c>
      <c r="E1744" s="247" t="s">
        <v>1</v>
      </c>
      <c r="F1744" s="248" t="s">
        <v>199</v>
      </c>
      <c r="G1744" s="246"/>
      <c r="H1744" s="249">
        <v>20.390000000000001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153</v>
      </c>
      <c r="AU1744" s="255" t="s">
        <v>89</v>
      </c>
      <c r="AV1744" s="14" t="s">
        <v>89</v>
      </c>
      <c r="AW1744" s="14" t="s">
        <v>34</v>
      </c>
      <c r="AX1744" s="14" t="s">
        <v>80</v>
      </c>
      <c r="AY1744" s="255" t="s">
        <v>146</v>
      </c>
    </row>
    <row r="1745" s="16" customFormat="1">
      <c r="A1745" s="16"/>
      <c r="B1745" s="267"/>
      <c r="C1745" s="268"/>
      <c r="D1745" s="236" t="s">
        <v>153</v>
      </c>
      <c r="E1745" s="269" t="s">
        <v>1</v>
      </c>
      <c r="F1745" s="270" t="s">
        <v>163</v>
      </c>
      <c r="G1745" s="268"/>
      <c r="H1745" s="271">
        <v>20.390000000000001</v>
      </c>
      <c r="I1745" s="272"/>
      <c r="J1745" s="268"/>
      <c r="K1745" s="268"/>
      <c r="L1745" s="273"/>
      <c r="M1745" s="274"/>
      <c r="N1745" s="275"/>
      <c r="O1745" s="275"/>
      <c r="P1745" s="275"/>
      <c r="Q1745" s="275"/>
      <c r="R1745" s="275"/>
      <c r="S1745" s="275"/>
      <c r="T1745" s="27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T1745" s="277" t="s">
        <v>153</v>
      </c>
      <c r="AU1745" s="277" t="s">
        <v>89</v>
      </c>
      <c r="AV1745" s="16" t="s">
        <v>92</v>
      </c>
      <c r="AW1745" s="16" t="s">
        <v>34</v>
      </c>
      <c r="AX1745" s="16" t="s">
        <v>80</v>
      </c>
      <c r="AY1745" s="277" t="s">
        <v>146</v>
      </c>
    </row>
    <row r="1746" s="13" customFormat="1">
      <c r="A1746" s="13"/>
      <c r="B1746" s="234"/>
      <c r="C1746" s="235"/>
      <c r="D1746" s="236" t="s">
        <v>153</v>
      </c>
      <c r="E1746" s="237" t="s">
        <v>1</v>
      </c>
      <c r="F1746" s="238" t="s">
        <v>200</v>
      </c>
      <c r="G1746" s="235"/>
      <c r="H1746" s="237" t="s">
        <v>1</v>
      </c>
      <c r="I1746" s="239"/>
      <c r="J1746" s="235"/>
      <c r="K1746" s="235"/>
      <c r="L1746" s="240"/>
      <c r="M1746" s="241"/>
      <c r="N1746" s="242"/>
      <c r="O1746" s="242"/>
      <c r="P1746" s="242"/>
      <c r="Q1746" s="242"/>
      <c r="R1746" s="242"/>
      <c r="S1746" s="242"/>
      <c r="T1746" s="24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4" t="s">
        <v>153</v>
      </c>
      <c r="AU1746" s="244" t="s">
        <v>89</v>
      </c>
      <c r="AV1746" s="13" t="s">
        <v>85</v>
      </c>
      <c r="AW1746" s="13" t="s">
        <v>34</v>
      </c>
      <c r="AX1746" s="13" t="s">
        <v>80</v>
      </c>
      <c r="AY1746" s="244" t="s">
        <v>146</v>
      </c>
    </row>
    <row r="1747" s="14" customFormat="1">
      <c r="A1747" s="14"/>
      <c r="B1747" s="245"/>
      <c r="C1747" s="246"/>
      <c r="D1747" s="236" t="s">
        <v>153</v>
      </c>
      <c r="E1747" s="247" t="s">
        <v>1</v>
      </c>
      <c r="F1747" s="248" t="s">
        <v>201</v>
      </c>
      <c r="G1747" s="246"/>
      <c r="H1747" s="249">
        <v>2.3799999999999999</v>
      </c>
      <c r="I1747" s="250"/>
      <c r="J1747" s="246"/>
      <c r="K1747" s="246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153</v>
      </c>
      <c r="AU1747" s="255" t="s">
        <v>89</v>
      </c>
      <c r="AV1747" s="14" t="s">
        <v>89</v>
      </c>
      <c r="AW1747" s="14" t="s">
        <v>34</v>
      </c>
      <c r="AX1747" s="14" t="s">
        <v>80</v>
      </c>
      <c r="AY1747" s="255" t="s">
        <v>146</v>
      </c>
    </row>
    <row r="1748" s="14" customFormat="1">
      <c r="A1748" s="14"/>
      <c r="B1748" s="245"/>
      <c r="C1748" s="246"/>
      <c r="D1748" s="236" t="s">
        <v>153</v>
      </c>
      <c r="E1748" s="247" t="s">
        <v>1</v>
      </c>
      <c r="F1748" s="248" t="s">
        <v>202</v>
      </c>
      <c r="G1748" s="246"/>
      <c r="H1748" s="249">
        <v>1.8500000000000001</v>
      </c>
      <c r="I1748" s="250"/>
      <c r="J1748" s="246"/>
      <c r="K1748" s="246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153</v>
      </c>
      <c r="AU1748" s="255" t="s">
        <v>89</v>
      </c>
      <c r="AV1748" s="14" t="s">
        <v>89</v>
      </c>
      <c r="AW1748" s="14" t="s">
        <v>34</v>
      </c>
      <c r="AX1748" s="14" t="s">
        <v>80</v>
      </c>
      <c r="AY1748" s="255" t="s">
        <v>146</v>
      </c>
    </row>
    <row r="1749" s="14" customFormat="1">
      <c r="A1749" s="14"/>
      <c r="B1749" s="245"/>
      <c r="C1749" s="246"/>
      <c r="D1749" s="236" t="s">
        <v>153</v>
      </c>
      <c r="E1749" s="247" t="s">
        <v>1</v>
      </c>
      <c r="F1749" s="248" t="s">
        <v>203</v>
      </c>
      <c r="G1749" s="246"/>
      <c r="H1749" s="249">
        <v>11.390000000000001</v>
      </c>
      <c r="I1749" s="250"/>
      <c r="J1749" s="246"/>
      <c r="K1749" s="246"/>
      <c r="L1749" s="251"/>
      <c r="M1749" s="252"/>
      <c r="N1749" s="253"/>
      <c r="O1749" s="253"/>
      <c r="P1749" s="253"/>
      <c r="Q1749" s="253"/>
      <c r="R1749" s="253"/>
      <c r="S1749" s="253"/>
      <c r="T1749" s="25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5" t="s">
        <v>153</v>
      </c>
      <c r="AU1749" s="255" t="s">
        <v>89</v>
      </c>
      <c r="AV1749" s="14" t="s">
        <v>89</v>
      </c>
      <c r="AW1749" s="14" t="s">
        <v>34</v>
      </c>
      <c r="AX1749" s="14" t="s">
        <v>80</v>
      </c>
      <c r="AY1749" s="255" t="s">
        <v>146</v>
      </c>
    </row>
    <row r="1750" s="16" customFormat="1">
      <c r="A1750" s="16"/>
      <c r="B1750" s="267"/>
      <c r="C1750" s="268"/>
      <c r="D1750" s="236" t="s">
        <v>153</v>
      </c>
      <c r="E1750" s="269" t="s">
        <v>1</v>
      </c>
      <c r="F1750" s="270" t="s">
        <v>163</v>
      </c>
      <c r="G1750" s="268"/>
      <c r="H1750" s="271">
        <v>15.620000000000001</v>
      </c>
      <c r="I1750" s="272"/>
      <c r="J1750" s="268"/>
      <c r="K1750" s="268"/>
      <c r="L1750" s="273"/>
      <c r="M1750" s="274"/>
      <c r="N1750" s="275"/>
      <c r="O1750" s="275"/>
      <c r="P1750" s="275"/>
      <c r="Q1750" s="275"/>
      <c r="R1750" s="275"/>
      <c r="S1750" s="275"/>
      <c r="T1750" s="27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T1750" s="277" t="s">
        <v>153</v>
      </c>
      <c r="AU1750" s="277" t="s">
        <v>89</v>
      </c>
      <c r="AV1750" s="16" t="s">
        <v>92</v>
      </c>
      <c r="AW1750" s="16" t="s">
        <v>34</v>
      </c>
      <c r="AX1750" s="16" t="s">
        <v>80</v>
      </c>
      <c r="AY1750" s="277" t="s">
        <v>146</v>
      </c>
    </row>
    <row r="1751" s="15" customFormat="1">
      <c r="A1751" s="15"/>
      <c r="B1751" s="256"/>
      <c r="C1751" s="257"/>
      <c r="D1751" s="236" t="s">
        <v>153</v>
      </c>
      <c r="E1751" s="258" t="s">
        <v>1</v>
      </c>
      <c r="F1751" s="259" t="s">
        <v>158</v>
      </c>
      <c r="G1751" s="257"/>
      <c r="H1751" s="260">
        <v>327.75</v>
      </c>
      <c r="I1751" s="261"/>
      <c r="J1751" s="257"/>
      <c r="K1751" s="257"/>
      <c r="L1751" s="262"/>
      <c r="M1751" s="263"/>
      <c r="N1751" s="264"/>
      <c r="O1751" s="264"/>
      <c r="P1751" s="264"/>
      <c r="Q1751" s="264"/>
      <c r="R1751" s="264"/>
      <c r="S1751" s="264"/>
      <c r="T1751" s="26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T1751" s="266" t="s">
        <v>153</v>
      </c>
      <c r="AU1751" s="266" t="s">
        <v>89</v>
      </c>
      <c r="AV1751" s="15" t="s">
        <v>95</v>
      </c>
      <c r="AW1751" s="15" t="s">
        <v>34</v>
      </c>
      <c r="AX1751" s="15" t="s">
        <v>85</v>
      </c>
      <c r="AY1751" s="266" t="s">
        <v>146</v>
      </c>
    </row>
    <row r="1752" s="2" customFormat="1" ht="16.5" customHeight="1">
      <c r="A1752" s="39"/>
      <c r="B1752" s="40"/>
      <c r="C1752" s="278" t="s">
        <v>888</v>
      </c>
      <c r="D1752" s="278" t="s">
        <v>313</v>
      </c>
      <c r="E1752" s="279" t="s">
        <v>889</v>
      </c>
      <c r="F1752" s="280" t="s">
        <v>890</v>
      </c>
      <c r="G1752" s="281" t="s">
        <v>151</v>
      </c>
      <c r="H1752" s="282">
        <v>340</v>
      </c>
      <c r="I1752" s="283"/>
      <c r="J1752" s="284">
        <f>ROUND(I1752*H1752,2)</f>
        <v>0</v>
      </c>
      <c r="K1752" s="285"/>
      <c r="L1752" s="286"/>
      <c r="M1752" s="287" t="s">
        <v>1</v>
      </c>
      <c r="N1752" s="288" t="s">
        <v>45</v>
      </c>
      <c r="O1752" s="92"/>
      <c r="P1752" s="230">
        <f>O1752*H1752</f>
        <v>0</v>
      </c>
      <c r="Q1752" s="230">
        <v>0</v>
      </c>
      <c r="R1752" s="230">
        <f>Q1752*H1752</f>
        <v>0</v>
      </c>
      <c r="S1752" s="230">
        <v>0</v>
      </c>
      <c r="T1752" s="231">
        <f>S1752*H1752</f>
        <v>0</v>
      </c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R1752" s="232" t="s">
        <v>453</v>
      </c>
      <c r="AT1752" s="232" t="s">
        <v>313</v>
      </c>
      <c r="AU1752" s="232" t="s">
        <v>89</v>
      </c>
      <c r="AY1752" s="18" t="s">
        <v>146</v>
      </c>
      <c r="BE1752" s="233">
        <f>IF(N1752="základní",J1752,0)</f>
        <v>0</v>
      </c>
      <c r="BF1752" s="233">
        <f>IF(N1752="snížená",J1752,0)</f>
        <v>0</v>
      </c>
      <c r="BG1752" s="233">
        <f>IF(N1752="zákl. přenesená",J1752,0)</f>
        <v>0</v>
      </c>
      <c r="BH1752" s="233">
        <f>IF(N1752="sníž. přenesená",J1752,0)</f>
        <v>0</v>
      </c>
      <c r="BI1752" s="233">
        <f>IF(N1752="nulová",J1752,0)</f>
        <v>0</v>
      </c>
      <c r="BJ1752" s="18" t="s">
        <v>85</v>
      </c>
      <c r="BK1752" s="233">
        <f>ROUND(I1752*H1752,2)</f>
        <v>0</v>
      </c>
      <c r="BL1752" s="18" t="s">
        <v>355</v>
      </c>
      <c r="BM1752" s="232" t="s">
        <v>891</v>
      </c>
    </row>
    <row r="1753" s="2" customFormat="1" ht="24.15" customHeight="1">
      <c r="A1753" s="39"/>
      <c r="B1753" s="40"/>
      <c r="C1753" s="220" t="s">
        <v>892</v>
      </c>
      <c r="D1753" s="220" t="s">
        <v>148</v>
      </c>
      <c r="E1753" s="221" t="s">
        <v>893</v>
      </c>
      <c r="F1753" s="222" t="s">
        <v>894</v>
      </c>
      <c r="G1753" s="223" t="s">
        <v>151</v>
      </c>
      <c r="H1753" s="224">
        <v>1013.1</v>
      </c>
      <c r="I1753" s="225"/>
      <c r="J1753" s="226">
        <f>ROUND(I1753*H1753,2)</f>
        <v>0</v>
      </c>
      <c r="K1753" s="227"/>
      <c r="L1753" s="45"/>
      <c r="M1753" s="228" t="s">
        <v>1</v>
      </c>
      <c r="N1753" s="229" t="s">
        <v>45</v>
      </c>
      <c r="O1753" s="92"/>
      <c r="P1753" s="230">
        <f>O1753*H1753</f>
        <v>0</v>
      </c>
      <c r="Q1753" s="230">
        <v>0.00020000000000000001</v>
      </c>
      <c r="R1753" s="230">
        <f>Q1753*H1753</f>
        <v>0.20262000000000002</v>
      </c>
      <c r="S1753" s="230">
        <v>0</v>
      </c>
      <c r="T1753" s="231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32" t="s">
        <v>355</v>
      </c>
      <c r="AT1753" s="232" t="s">
        <v>148</v>
      </c>
      <c r="AU1753" s="232" t="s">
        <v>89</v>
      </c>
      <c r="AY1753" s="18" t="s">
        <v>146</v>
      </c>
      <c r="BE1753" s="233">
        <f>IF(N1753="základní",J1753,0)</f>
        <v>0</v>
      </c>
      <c r="BF1753" s="233">
        <f>IF(N1753="snížená",J1753,0)</f>
        <v>0</v>
      </c>
      <c r="BG1753" s="233">
        <f>IF(N1753="zákl. přenesená",J1753,0)</f>
        <v>0</v>
      </c>
      <c r="BH1753" s="233">
        <f>IF(N1753="sníž. přenesená",J1753,0)</f>
        <v>0</v>
      </c>
      <c r="BI1753" s="233">
        <f>IF(N1753="nulová",J1753,0)</f>
        <v>0</v>
      </c>
      <c r="BJ1753" s="18" t="s">
        <v>85</v>
      </c>
      <c r="BK1753" s="233">
        <f>ROUND(I1753*H1753,2)</f>
        <v>0</v>
      </c>
      <c r="BL1753" s="18" t="s">
        <v>355</v>
      </c>
      <c r="BM1753" s="232" t="s">
        <v>895</v>
      </c>
    </row>
    <row r="1754" s="13" customFormat="1">
      <c r="A1754" s="13"/>
      <c r="B1754" s="234"/>
      <c r="C1754" s="235"/>
      <c r="D1754" s="236" t="s">
        <v>153</v>
      </c>
      <c r="E1754" s="237" t="s">
        <v>1</v>
      </c>
      <c r="F1754" s="238" t="s">
        <v>154</v>
      </c>
      <c r="G1754" s="235"/>
      <c r="H1754" s="237" t="s">
        <v>1</v>
      </c>
      <c r="I1754" s="239"/>
      <c r="J1754" s="235"/>
      <c r="K1754" s="235"/>
      <c r="L1754" s="240"/>
      <c r="M1754" s="241"/>
      <c r="N1754" s="242"/>
      <c r="O1754" s="242"/>
      <c r="P1754" s="242"/>
      <c r="Q1754" s="242"/>
      <c r="R1754" s="242"/>
      <c r="S1754" s="242"/>
      <c r="T1754" s="24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4" t="s">
        <v>153</v>
      </c>
      <c r="AU1754" s="244" t="s">
        <v>89</v>
      </c>
      <c r="AV1754" s="13" t="s">
        <v>85</v>
      </c>
      <c r="AW1754" s="13" t="s">
        <v>34</v>
      </c>
      <c r="AX1754" s="13" t="s">
        <v>80</v>
      </c>
      <c r="AY1754" s="244" t="s">
        <v>146</v>
      </c>
    </row>
    <row r="1755" s="14" customFormat="1">
      <c r="A1755" s="14"/>
      <c r="B1755" s="245"/>
      <c r="C1755" s="246"/>
      <c r="D1755" s="236" t="s">
        <v>153</v>
      </c>
      <c r="E1755" s="247" t="s">
        <v>1</v>
      </c>
      <c r="F1755" s="248" t="s">
        <v>246</v>
      </c>
      <c r="G1755" s="246"/>
      <c r="H1755" s="249">
        <v>42.628</v>
      </c>
      <c r="I1755" s="250"/>
      <c r="J1755" s="246"/>
      <c r="K1755" s="246"/>
      <c r="L1755" s="251"/>
      <c r="M1755" s="252"/>
      <c r="N1755" s="253"/>
      <c r="O1755" s="253"/>
      <c r="P1755" s="253"/>
      <c r="Q1755" s="253"/>
      <c r="R1755" s="253"/>
      <c r="S1755" s="253"/>
      <c r="T1755" s="25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5" t="s">
        <v>153</v>
      </c>
      <c r="AU1755" s="255" t="s">
        <v>89</v>
      </c>
      <c r="AV1755" s="14" t="s">
        <v>89</v>
      </c>
      <c r="AW1755" s="14" t="s">
        <v>34</v>
      </c>
      <c r="AX1755" s="14" t="s">
        <v>80</v>
      </c>
      <c r="AY1755" s="255" t="s">
        <v>146</v>
      </c>
    </row>
    <row r="1756" s="14" customFormat="1">
      <c r="A1756" s="14"/>
      <c r="B1756" s="245"/>
      <c r="C1756" s="246"/>
      <c r="D1756" s="236" t="s">
        <v>153</v>
      </c>
      <c r="E1756" s="247" t="s">
        <v>1</v>
      </c>
      <c r="F1756" s="248" t="s">
        <v>247</v>
      </c>
      <c r="G1756" s="246"/>
      <c r="H1756" s="249">
        <v>149.69499999999999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153</v>
      </c>
      <c r="AU1756" s="255" t="s">
        <v>89</v>
      </c>
      <c r="AV1756" s="14" t="s">
        <v>89</v>
      </c>
      <c r="AW1756" s="14" t="s">
        <v>34</v>
      </c>
      <c r="AX1756" s="14" t="s">
        <v>80</v>
      </c>
      <c r="AY1756" s="255" t="s">
        <v>146</v>
      </c>
    </row>
    <row r="1757" s="14" customFormat="1">
      <c r="A1757" s="14"/>
      <c r="B1757" s="245"/>
      <c r="C1757" s="246"/>
      <c r="D1757" s="236" t="s">
        <v>153</v>
      </c>
      <c r="E1757" s="247" t="s">
        <v>1</v>
      </c>
      <c r="F1757" s="248" t="s">
        <v>248</v>
      </c>
      <c r="G1757" s="246"/>
      <c r="H1757" s="249">
        <v>5.226</v>
      </c>
      <c r="I1757" s="250"/>
      <c r="J1757" s="246"/>
      <c r="K1757" s="246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153</v>
      </c>
      <c r="AU1757" s="255" t="s">
        <v>89</v>
      </c>
      <c r="AV1757" s="14" t="s">
        <v>89</v>
      </c>
      <c r="AW1757" s="14" t="s">
        <v>34</v>
      </c>
      <c r="AX1757" s="14" t="s">
        <v>80</v>
      </c>
      <c r="AY1757" s="255" t="s">
        <v>146</v>
      </c>
    </row>
    <row r="1758" s="14" customFormat="1">
      <c r="A1758" s="14"/>
      <c r="B1758" s="245"/>
      <c r="C1758" s="246"/>
      <c r="D1758" s="236" t="s">
        <v>153</v>
      </c>
      <c r="E1758" s="247" t="s">
        <v>1</v>
      </c>
      <c r="F1758" s="248" t="s">
        <v>249</v>
      </c>
      <c r="G1758" s="246"/>
      <c r="H1758" s="249">
        <v>0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153</v>
      </c>
      <c r="AU1758" s="255" t="s">
        <v>89</v>
      </c>
      <c r="AV1758" s="14" t="s">
        <v>89</v>
      </c>
      <c r="AW1758" s="14" t="s">
        <v>34</v>
      </c>
      <c r="AX1758" s="14" t="s">
        <v>80</v>
      </c>
      <c r="AY1758" s="255" t="s">
        <v>146</v>
      </c>
    </row>
    <row r="1759" s="14" customFormat="1">
      <c r="A1759" s="14"/>
      <c r="B1759" s="245"/>
      <c r="C1759" s="246"/>
      <c r="D1759" s="236" t="s">
        <v>153</v>
      </c>
      <c r="E1759" s="247" t="s">
        <v>1</v>
      </c>
      <c r="F1759" s="248" t="s">
        <v>250</v>
      </c>
      <c r="G1759" s="246"/>
      <c r="H1759" s="249">
        <v>62.539999999999999</v>
      </c>
      <c r="I1759" s="250"/>
      <c r="J1759" s="246"/>
      <c r="K1759" s="246"/>
      <c r="L1759" s="251"/>
      <c r="M1759" s="252"/>
      <c r="N1759" s="253"/>
      <c r="O1759" s="253"/>
      <c r="P1759" s="253"/>
      <c r="Q1759" s="253"/>
      <c r="R1759" s="253"/>
      <c r="S1759" s="253"/>
      <c r="T1759" s="25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5" t="s">
        <v>153</v>
      </c>
      <c r="AU1759" s="255" t="s">
        <v>89</v>
      </c>
      <c r="AV1759" s="14" t="s">
        <v>89</v>
      </c>
      <c r="AW1759" s="14" t="s">
        <v>34</v>
      </c>
      <c r="AX1759" s="14" t="s">
        <v>80</v>
      </c>
      <c r="AY1759" s="255" t="s">
        <v>146</v>
      </c>
    </row>
    <row r="1760" s="14" customFormat="1">
      <c r="A1760" s="14"/>
      <c r="B1760" s="245"/>
      <c r="C1760" s="246"/>
      <c r="D1760" s="236" t="s">
        <v>153</v>
      </c>
      <c r="E1760" s="247" t="s">
        <v>1</v>
      </c>
      <c r="F1760" s="248" t="s">
        <v>251</v>
      </c>
      <c r="G1760" s="246"/>
      <c r="H1760" s="249">
        <v>42.097000000000001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153</v>
      </c>
      <c r="AU1760" s="255" t="s">
        <v>89</v>
      </c>
      <c r="AV1760" s="14" t="s">
        <v>89</v>
      </c>
      <c r="AW1760" s="14" t="s">
        <v>34</v>
      </c>
      <c r="AX1760" s="14" t="s">
        <v>80</v>
      </c>
      <c r="AY1760" s="255" t="s">
        <v>146</v>
      </c>
    </row>
    <row r="1761" s="14" customFormat="1">
      <c r="A1761" s="14"/>
      <c r="B1761" s="245"/>
      <c r="C1761" s="246"/>
      <c r="D1761" s="236" t="s">
        <v>153</v>
      </c>
      <c r="E1761" s="247" t="s">
        <v>1</v>
      </c>
      <c r="F1761" s="248" t="s">
        <v>896</v>
      </c>
      <c r="G1761" s="246"/>
      <c r="H1761" s="249">
        <v>190.54599999999999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153</v>
      </c>
      <c r="AU1761" s="255" t="s">
        <v>89</v>
      </c>
      <c r="AV1761" s="14" t="s">
        <v>89</v>
      </c>
      <c r="AW1761" s="14" t="s">
        <v>34</v>
      </c>
      <c r="AX1761" s="14" t="s">
        <v>80</v>
      </c>
      <c r="AY1761" s="255" t="s">
        <v>146</v>
      </c>
    </row>
    <row r="1762" s="14" customFormat="1">
      <c r="A1762" s="14"/>
      <c r="B1762" s="245"/>
      <c r="C1762" s="246"/>
      <c r="D1762" s="236" t="s">
        <v>153</v>
      </c>
      <c r="E1762" s="247" t="s">
        <v>1</v>
      </c>
      <c r="F1762" s="248" t="s">
        <v>221</v>
      </c>
      <c r="G1762" s="246"/>
      <c r="H1762" s="249">
        <v>7.5650000000000004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153</v>
      </c>
      <c r="AU1762" s="255" t="s">
        <v>89</v>
      </c>
      <c r="AV1762" s="14" t="s">
        <v>89</v>
      </c>
      <c r="AW1762" s="14" t="s">
        <v>34</v>
      </c>
      <c r="AX1762" s="14" t="s">
        <v>80</v>
      </c>
      <c r="AY1762" s="255" t="s">
        <v>146</v>
      </c>
    </row>
    <row r="1763" s="14" customFormat="1">
      <c r="A1763" s="14"/>
      <c r="B1763" s="245"/>
      <c r="C1763" s="246"/>
      <c r="D1763" s="236" t="s">
        <v>153</v>
      </c>
      <c r="E1763" s="247" t="s">
        <v>1</v>
      </c>
      <c r="F1763" s="248" t="s">
        <v>254</v>
      </c>
      <c r="G1763" s="246"/>
      <c r="H1763" s="249">
        <v>24.803999999999998</v>
      </c>
      <c r="I1763" s="250"/>
      <c r="J1763" s="246"/>
      <c r="K1763" s="246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153</v>
      </c>
      <c r="AU1763" s="255" t="s">
        <v>89</v>
      </c>
      <c r="AV1763" s="14" t="s">
        <v>89</v>
      </c>
      <c r="AW1763" s="14" t="s">
        <v>34</v>
      </c>
      <c r="AX1763" s="14" t="s">
        <v>80</v>
      </c>
      <c r="AY1763" s="255" t="s">
        <v>146</v>
      </c>
    </row>
    <row r="1764" s="14" customFormat="1">
      <c r="A1764" s="14"/>
      <c r="B1764" s="245"/>
      <c r="C1764" s="246"/>
      <c r="D1764" s="236" t="s">
        <v>153</v>
      </c>
      <c r="E1764" s="247" t="s">
        <v>1</v>
      </c>
      <c r="F1764" s="248" t="s">
        <v>255</v>
      </c>
      <c r="G1764" s="246"/>
      <c r="H1764" s="249">
        <v>11.696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153</v>
      </c>
      <c r="AU1764" s="255" t="s">
        <v>89</v>
      </c>
      <c r="AV1764" s="14" t="s">
        <v>89</v>
      </c>
      <c r="AW1764" s="14" t="s">
        <v>34</v>
      </c>
      <c r="AX1764" s="14" t="s">
        <v>80</v>
      </c>
      <c r="AY1764" s="255" t="s">
        <v>146</v>
      </c>
    </row>
    <row r="1765" s="14" customFormat="1">
      <c r="A1765" s="14"/>
      <c r="B1765" s="245"/>
      <c r="C1765" s="246"/>
      <c r="D1765" s="236" t="s">
        <v>153</v>
      </c>
      <c r="E1765" s="247" t="s">
        <v>1</v>
      </c>
      <c r="F1765" s="248" t="s">
        <v>256</v>
      </c>
      <c r="G1765" s="246"/>
      <c r="H1765" s="249">
        <v>5.2869999999999999</v>
      </c>
      <c r="I1765" s="250"/>
      <c r="J1765" s="246"/>
      <c r="K1765" s="246"/>
      <c r="L1765" s="251"/>
      <c r="M1765" s="252"/>
      <c r="N1765" s="253"/>
      <c r="O1765" s="253"/>
      <c r="P1765" s="253"/>
      <c r="Q1765" s="253"/>
      <c r="R1765" s="253"/>
      <c r="S1765" s="253"/>
      <c r="T1765" s="25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5" t="s">
        <v>153</v>
      </c>
      <c r="AU1765" s="255" t="s">
        <v>89</v>
      </c>
      <c r="AV1765" s="14" t="s">
        <v>89</v>
      </c>
      <c r="AW1765" s="14" t="s">
        <v>34</v>
      </c>
      <c r="AX1765" s="14" t="s">
        <v>80</v>
      </c>
      <c r="AY1765" s="255" t="s">
        <v>146</v>
      </c>
    </row>
    <row r="1766" s="14" customFormat="1">
      <c r="A1766" s="14"/>
      <c r="B1766" s="245"/>
      <c r="C1766" s="246"/>
      <c r="D1766" s="236" t="s">
        <v>153</v>
      </c>
      <c r="E1766" s="247" t="s">
        <v>1</v>
      </c>
      <c r="F1766" s="248" t="s">
        <v>257</v>
      </c>
      <c r="G1766" s="246"/>
      <c r="H1766" s="249">
        <v>8.3870000000000005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153</v>
      </c>
      <c r="AU1766" s="255" t="s">
        <v>89</v>
      </c>
      <c r="AV1766" s="14" t="s">
        <v>89</v>
      </c>
      <c r="AW1766" s="14" t="s">
        <v>34</v>
      </c>
      <c r="AX1766" s="14" t="s">
        <v>80</v>
      </c>
      <c r="AY1766" s="255" t="s">
        <v>146</v>
      </c>
    </row>
    <row r="1767" s="14" customFormat="1">
      <c r="A1767" s="14"/>
      <c r="B1767" s="245"/>
      <c r="C1767" s="246"/>
      <c r="D1767" s="236" t="s">
        <v>153</v>
      </c>
      <c r="E1767" s="247" t="s">
        <v>1</v>
      </c>
      <c r="F1767" s="248" t="s">
        <v>258</v>
      </c>
      <c r="G1767" s="246"/>
      <c r="H1767" s="249">
        <v>7.0369999999999999</v>
      </c>
      <c r="I1767" s="250"/>
      <c r="J1767" s="246"/>
      <c r="K1767" s="246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153</v>
      </c>
      <c r="AU1767" s="255" t="s">
        <v>89</v>
      </c>
      <c r="AV1767" s="14" t="s">
        <v>89</v>
      </c>
      <c r="AW1767" s="14" t="s">
        <v>34</v>
      </c>
      <c r="AX1767" s="14" t="s">
        <v>80</v>
      </c>
      <c r="AY1767" s="255" t="s">
        <v>146</v>
      </c>
    </row>
    <row r="1768" s="14" customFormat="1">
      <c r="A1768" s="14"/>
      <c r="B1768" s="245"/>
      <c r="C1768" s="246"/>
      <c r="D1768" s="236" t="s">
        <v>153</v>
      </c>
      <c r="E1768" s="247" t="s">
        <v>1</v>
      </c>
      <c r="F1768" s="248" t="s">
        <v>259</v>
      </c>
      <c r="G1768" s="246"/>
      <c r="H1768" s="249">
        <v>6.6929999999999996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153</v>
      </c>
      <c r="AU1768" s="255" t="s">
        <v>89</v>
      </c>
      <c r="AV1768" s="14" t="s">
        <v>89</v>
      </c>
      <c r="AW1768" s="14" t="s">
        <v>34</v>
      </c>
      <c r="AX1768" s="14" t="s">
        <v>80</v>
      </c>
      <c r="AY1768" s="255" t="s">
        <v>146</v>
      </c>
    </row>
    <row r="1769" s="14" customFormat="1">
      <c r="A1769" s="14"/>
      <c r="B1769" s="245"/>
      <c r="C1769" s="246"/>
      <c r="D1769" s="236" t="s">
        <v>153</v>
      </c>
      <c r="E1769" s="247" t="s">
        <v>1</v>
      </c>
      <c r="F1769" s="248" t="s">
        <v>260</v>
      </c>
      <c r="G1769" s="246"/>
      <c r="H1769" s="249">
        <v>5.5949999999999998</v>
      </c>
      <c r="I1769" s="250"/>
      <c r="J1769" s="246"/>
      <c r="K1769" s="246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153</v>
      </c>
      <c r="AU1769" s="255" t="s">
        <v>89</v>
      </c>
      <c r="AV1769" s="14" t="s">
        <v>89</v>
      </c>
      <c r="AW1769" s="14" t="s">
        <v>34</v>
      </c>
      <c r="AX1769" s="14" t="s">
        <v>80</v>
      </c>
      <c r="AY1769" s="255" t="s">
        <v>146</v>
      </c>
    </row>
    <row r="1770" s="14" customFormat="1">
      <c r="A1770" s="14"/>
      <c r="B1770" s="245"/>
      <c r="C1770" s="246"/>
      <c r="D1770" s="236" t="s">
        <v>153</v>
      </c>
      <c r="E1770" s="247" t="s">
        <v>1</v>
      </c>
      <c r="F1770" s="248" t="s">
        <v>261</v>
      </c>
      <c r="G1770" s="246"/>
      <c r="H1770" s="249">
        <v>6.2590000000000003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153</v>
      </c>
      <c r="AU1770" s="255" t="s">
        <v>89</v>
      </c>
      <c r="AV1770" s="14" t="s">
        <v>89</v>
      </c>
      <c r="AW1770" s="14" t="s">
        <v>34</v>
      </c>
      <c r="AX1770" s="14" t="s">
        <v>80</v>
      </c>
      <c r="AY1770" s="255" t="s">
        <v>146</v>
      </c>
    </row>
    <row r="1771" s="14" customFormat="1">
      <c r="A1771" s="14"/>
      <c r="B1771" s="245"/>
      <c r="C1771" s="246"/>
      <c r="D1771" s="236" t="s">
        <v>153</v>
      </c>
      <c r="E1771" s="247" t="s">
        <v>1</v>
      </c>
      <c r="F1771" s="248" t="s">
        <v>262</v>
      </c>
      <c r="G1771" s="246"/>
      <c r="H1771" s="249">
        <v>6.5279999999999996</v>
      </c>
      <c r="I1771" s="250"/>
      <c r="J1771" s="246"/>
      <c r="K1771" s="246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153</v>
      </c>
      <c r="AU1771" s="255" t="s">
        <v>89</v>
      </c>
      <c r="AV1771" s="14" t="s">
        <v>89</v>
      </c>
      <c r="AW1771" s="14" t="s">
        <v>34</v>
      </c>
      <c r="AX1771" s="14" t="s">
        <v>80</v>
      </c>
      <c r="AY1771" s="255" t="s">
        <v>146</v>
      </c>
    </row>
    <row r="1772" s="16" customFormat="1">
      <c r="A1772" s="16"/>
      <c r="B1772" s="267"/>
      <c r="C1772" s="268"/>
      <c r="D1772" s="236" t="s">
        <v>153</v>
      </c>
      <c r="E1772" s="269" t="s">
        <v>1</v>
      </c>
      <c r="F1772" s="270" t="s">
        <v>163</v>
      </c>
      <c r="G1772" s="268"/>
      <c r="H1772" s="271">
        <v>582.58300000000008</v>
      </c>
      <c r="I1772" s="272"/>
      <c r="J1772" s="268"/>
      <c r="K1772" s="268"/>
      <c r="L1772" s="273"/>
      <c r="M1772" s="274"/>
      <c r="N1772" s="275"/>
      <c r="O1772" s="275"/>
      <c r="P1772" s="275"/>
      <c r="Q1772" s="275"/>
      <c r="R1772" s="275"/>
      <c r="S1772" s="275"/>
      <c r="T1772" s="27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T1772" s="277" t="s">
        <v>153</v>
      </c>
      <c r="AU1772" s="277" t="s">
        <v>89</v>
      </c>
      <c r="AV1772" s="16" t="s">
        <v>92</v>
      </c>
      <c r="AW1772" s="16" t="s">
        <v>34</v>
      </c>
      <c r="AX1772" s="16" t="s">
        <v>80</v>
      </c>
      <c r="AY1772" s="277" t="s">
        <v>146</v>
      </c>
    </row>
    <row r="1773" s="13" customFormat="1">
      <c r="A1773" s="13"/>
      <c r="B1773" s="234"/>
      <c r="C1773" s="235"/>
      <c r="D1773" s="236" t="s">
        <v>153</v>
      </c>
      <c r="E1773" s="237" t="s">
        <v>1</v>
      </c>
      <c r="F1773" s="238" t="s">
        <v>191</v>
      </c>
      <c r="G1773" s="235"/>
      <c r="H1773" s="237" t="s">
        <v>1</v>
      </c>
      <c r="I1773" s="239"/>
      <c r="J1773" s="235"/>
      <c r="K1773" s="235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153</v>
      </c>
      <c r="AU1773" s="244" t="s">
        <v>89</v>
      </c>
      <c r="AV1773" s="13" t="s">
        <v>85</v>
      </c>
      <c r="AW1773" s="13" t="s">
        <v>34</v>
      </c>
      <c r="AX1773" s="13" t="s">
        <v>80</v>
      </c>
      <c r="AY1773" s="244" t="s">
        <v>146</v>
      </c>
    </row>
    <row r="1774" s="14" customFormat="1">
      <c r="A1774" s="14"/>
      <c r="B1774" s="245"/>
      <c r="C1774" s="246"/>
      <c r="D1774" s="236" t="s">
        <v>153</v>
      </c>
      <c r="E1774" s="247" t="s">
        <v>1</v>
      </c>
      <c r="F1774" s="248" t="s">
        <v>263</v>
      </c>
      <c r="G1774" s="246"/>
      <c r="H1774" s="249">
        <v>50.966999999999999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153</v>
      </c>
      <c r="AU1774" s="255" t="s">
        <v>89</v>
      </c>
      <c r="AV1774" s="14" t="s">
        <v>89</v>
      </c>
      <c r="AW1774" s="14" t="s">
        <v>34</v>
      </c>
      <c r="AX1774" s="14" t="s">
        <v>80</v>
      </c>
      <c r="AY1774" s="255" t="s">
        <v>146</v>
      </c>
    </row>
    <row r="1775" s="14" customFormat="1">
      <c r="A1775" s="14"/>
      <c r="B1775" s="245"/>
      <c r="C1775" s="246"/>
      <c r="D1775" s="236" t="s">
        <v>153</v>
      </c>
      <c r="E1775" s="247" t="s">
        <v>1</v>
      </c>
      <c r="F1775" s="248" t="s">
        <v>264</v>
      </c>
      <c r="G1775" s="246"/>
      <c r="H1775" s="249">
        <v>4.9390000000000001</v>
      </c>
      <c r="I1775" s="250"/>
      <c r="J1775" s="246"/>
      <c r="K1775" s="246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153</v>
      </c>
      <c r="AU1775" s="255" t="s">
        <v>89</v>
      </c>
      <c r="AV1775" s="14" t="s">
        <v>89</v>
      </c>
      <c r="AW1775" s="14" t="s">
        <v>34</v>
      </c>
      <c r="AX1775" s="14" t="s">
        <v>80</v>
      </c>
      <c r="AY1775" s="255" t="s">
        <v>146</v>
      </c>
    </row>
    <row r="1776" s="16" customFormat="1">
      <c r="A1776" s="16"/>
      <c r="B1776" s="267"/>
      <c r="C1776" s="268"/>
      <c r="D1776" s="236" t="s">
        <v>153</v>
      </c>
      <c r="E1776" s="269" t="s">
        <v>1</v>
      </c>
      <c r="F1776" s="270" t="s">
        <v>163</v>
      </c>
      <c r="G1776" s="268"/>
      <c r="H1776" s="271">
        <v>55.905999999999999</v>
      </c>
      <c r="I1776" s="272"/>
      <c r="J1776" s="268"/>
      <c r="K1776" s="268"/>
      <c r="L1776" s="273"/>
      <c r="M1776" s="274"/>
      <c r="N1776" s="275"/>
      <c r="O1776" s="275"/>
      <c r="P1776" s="275"/>
      <c r="Q1776" s="275"/>
      <c r="R1776" s="275"/>
      <c r="S1776" s="275"/>
      <c r="T1776" s="27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T1776" s="277" t="s">
        <v>153</v>
      </c>
      <c r="AU1776" s="277" t="s">
        <v>89</v>
      </c>
      <c r="AV1776" s="16" t="s">
        <v>92</v>
      </c>
      <c r="AW1776" s="16" t="s">
        <v>34</v>
      </c>
      <c r="AX1776" s="16" t="s">
        <v>80</v>
      </c>
      <c r="AY1776" s="277" t="s">
        <v>146</v>
      </c>
    </row>
    <row r="1777" s="13" customFormat="1">
      <c r="A1777" s="13"/>
      <c r="B1777" s="234"/>
      <c r="C1777" s="235"/>
      <c r="D1777" s="236" t="s">
        <v>153</v>
      </c>
      <c r="E1777" s="237" t="s">
        <v>1</v>
      </c>
      <c r="F1777" s="238" t="s">
        <v>194</v>
      </c>
      <c r="G1777" s="235"/>
      <c r="H1777" s="237" t="s">
        <v>1</v>
      </c>
      <c r="I1777" s="239"/>
      <c r="J1777" s="235"/>
      <c r="K1777" s="235"/>
      <c r="L1777" s="240"/>
      <c r="M1777" s="241"/>
      <c r="N1777" s="242"/>
      <c r="O1777" s="242"/>
      <c r="P1777" s="242"/>
      <c r="Q1777" s="242"/>
      <c r="R1777" s="242"/>
      <c r="S1777" s="242"/>
      <c r="T1777" s="24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4" t="s">
        <v>153</v>
      </c>
      <c r="AU1777" s="244" t="s">
        <v>89</v>
      </c>
      <c r="AV1777" s="13" t="s">
        <v>85</v>
      </c>
      <c r="AW1777" s="13" t="s">
        <v>34</v>
      </c>
      <c r="AX1777" s="13" t="s">
        <v>80</v>
      </c>
      <c r="AY1777" s="244" t="s">
        <v>146</v>
      </c>
    </row>
    <row r="1778" s="14" customFormat="1">
      <c r="A1778" s="14"/>
      <c r="B1778" s="245"/>
      <c r="C1778" s="246"/>
      <c r="D1778" s="236" t="s">
        <v>153</v>
      </c>
      <c r="E1778" s="247" t="s">
        <v>1</v>
      </c>
      <c r="F1778" s="248" t="s">
        <v>265</v>
      </c>
      <c r="G1778" s="246"/>
      <c r="H1778" s="249">
        <v>79.051000000000002</v>
      </c>
      <c r="I1778" s="250"/>
      <c r="J1778" s="246"/>
      <c r="K1778" s="246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153</v>
      </c>
      <c r="AU1778" s="255" t="s">
        <v>89</v>
      </c>
      <c r="AV1778" s="14" t="s">
        <v>89</v>
      </c>
      <c r="AW1778" s="14" t="s">
        <v>34</v>
      </c>
      <c r="AX1778" s="14" t="s">
        <v>80</v>
      </c>
      <c r="AY1778" s="255" t="s">
        <v>146</v>
      </c>
    </row>
    <row r="1779" s="14" customFormat="1">
      <c r="A1779" s="14"/>
      <c r="B1779" s="245"/>
      <c r="C1779" s="246"/>
      <c r="D1779" s="236" t="s">
        <v>153</v>
      </c>
      <c r="E1779" s="247" t="s">
        <v>1</v>
      </c>
      <c r="F1779" s="248" t="s">
        <v>266</v>
      </c>
      <c r="G1779" s="246"/>
      <c r="H1779" s="249">
        <v>33.530000000000001</v>
      </c>
      <c r="I1779" s="250"/>
      <c r="J1779" s="246"/>
      <c r="K1779" s="246"/>
      <c r="L1779" s="251"/>
      <c r="M1779" s="252"/>
      <c r="N1779" s="253"/>
      <c r="O1779" s="253"/>
      <c r="P1779" s="253"/>
      <c r="Q1779" s="253"/>
      <c r="R1779" s="253"/>
      <c r="S1779" s="253"/>
      <c r="T1779" s="25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5" t="s">
        <v>153</v>
      </c>
      <c r="AU1779" s="255" t="s">
        <v>89</v>
      </c>
      <c r="AV1779" s="14" t="s">
        <v>89</v>
      </c>
      <c r="AW1779" s="14" t="s">
        <v>34</v>
      </c>
      <c r="AX1779" s="14" t="s">
        <v>80</v>
      </c>
      <c r="AY1779" s="255" t="s">
        <v>146</v>
      </c>
    </row>
    <row r="1780" s="16" customFormat="1">
      <c r="A1780" s="16"/>
      <c r="B1780" s="267"/>
      <c r="C1780" s="268"/>
      <c r="D1780" s="236" t="s">
        <v>153</v>
      </c>
      <c r="E1780" s="269" t="s">
        <v>1</v>
      </c>
      <c r="F1780" s="270" t="s">
        <v>163</v>
      </c>
      <c r="G1780" s="268"/>
      <c r="H1780" s="271">
        <v>112.581</v>
      </c>
      <c r="I1780" s="272"/>
      <c r="J1780" s="268"/>
      <c r="K1780" s="268"/>
      <c r="L1780" s="273"/>
      <c r="M1780" s="274"/>
      <c r="N1780" s="275"/>
      <c r="O1780" s="275"/>
      <c r="P1780" s="275"/>
      <c r="Q1780" s="275"/>
      <c r="R1780" s="275"/>
      <c r="S1780" s="275"/>
      <c r="T1780" s="27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T1780" s="277" t="s">
        <v>153</v>
      </c>
      <c r="AU1780" s="277" t="s">
        <v>89</v>
      </c>
      <c r="AV1780" s="16" t="s">
        <v>92</v>
      </c>
      <c r="AW1780" s="16" t="s">
        <v>34</v>
      </c>
      <c r="AX1780" s="16" t="s">
        <v>80</v>
      </c>
      <c r="AY1780" s="277" t="s">
        <v>146</v>
      </c>
    </row>
    <row r="1781" s="13" customFormat="1">
      <c r="A1781" s="13"/>
      <c r="B1781" s="234"/>
      <c r="C1781" s="235"/>
      <c r="D1781" s="236" t="s">
        <v>153</v>
      </c>
      <c r="E1781" s="237" t="s">
        <v>1</v>
      </c>
      <c r="F1781" s="238" t="s">
        <v>197</v>
      </c>
      <c r="G1781" s="235"/>
      <c r="H1781" s="237" t="s">
        <v>1</v>
      </c>
      <c r="I1781" s="239"/>
      <c r="J1781" s="235"/>
      <c r="K1781" s="235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153</v>
      </c>
      <c r="AU1781" s="244" t="s">
        <v>89</v>
      </c>
      <c r="AV1781" s="13" t="s">
        <v>85</v>
      </c>
      <c r="AW1781" s="13" t="s">
        <v>34</v>
      </c>
      <c r="AX1781" s="13" t="s">
        <v>80</v>
      </c>
      <c r="AY1781" s="244" t="s">
        <v>146</v>
      </c>
    </row>
    <row r="1782" s="14" customFormat="1">
      <c r="A1782" s="14"/>
      <c r="B1782" s="245"/>
      <c r="C1782" s="246"/>
      <c r="D1782" s="236" t="s">
        <v>153</v>
      </c>
      <c r="E1782" s="247" t="s">
        <v>1</v>
      </c>
      <c r="F1782" s="248" t="s">
        <v>267</v>
      </c>
      <c r="G1782" s="246"/>
      <c r="H1782" s="249">
        <v>97.908000000000001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153</v>
      </c>
      <c r="AU1782" s="255" t="s">
        <v>89</v>
      </c>
      <c r="AV1782" s="14" t="s">
        <v>89</v>
      </c>
      <c r="AW1782" s="14" t="s">
        <v>34</v>
      </c>
      <c r="AX1782" s="14" t="s">
        <v>80</v>
      </c>
      <c r="AY1782" s="255" t="s">
        <v>146</v>
      </c>
    </row>
    <row r="1783" s="16" customFormat="1">
      <c r="A1783" s="16"/>
      <c r="B1783" s="267"/>
      <c r="C1783" s="268"/>
      <c r="D1783" s="236" t="s">
        <v>153</v>
      </c>
      <c r="E1783" s="269" t="s">
        <v>1</v>
      </c>
      <c r="F1783" s="270" t="s">
        <v>163</v>
      </c>
      <c r="G1783" s="268"/>
      <c r="H1783" s="271">
        <v>97.908000000000001</v>
      </c>
      <c r="I1783" s="272"/>
      <c r="J1783" s="268"/>
      <c r="K1783" s="268"/>
      <c r="L1783" s="273"/>
      <c r="M1783" s="274"/>
      <c r="N1783" s="275"/>
      <c r="O1783" s="275"/>
      <c r="P1783" s="275"/>
      <c r="Q1783" s="275"/>
      <c r="R1783" s="275"/>
      <c r="S1783" s="275"/>
      <c r="T1783" s="27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T1783" s="277" t="s">
        <v>153</v>
      </c>
      <c r="AU1783" s="277" t="s">
        <v>89</v>
      </c>
      <c r="AV1783" s="16" t="s">
        <v>92</v>
      </c>
      <c r="AW1783" s="16" t="s">
        <v>34</v>
      </c>
      <c r="AX1783" s="16" t="s">
        <v>80</v>
      </c>
      <c r="AY1783" s="277" t="s">
        <v>146</v>
      </c>
    </row>
    <row r="1784" s="13" customFormat="1">
      <c r="A1784" s="13"/>
      <c r="B1784" s="234"/>
      <c r="C1784" s="235"/>
      <c r="D1784" s="236" t="s">
        <v>153</v>
      </c>
      <c r="E1784" s="237" t="s">
        <v>1</v>
      </c>
      <c r="F1784" s="238" t="s">
        <v>156</v>
      </c>
      <c r="G1784" s="235"/>
      <c r="H1784" s="237" t="s">
        <v>1</v>
      </c>
      <c r="I1784" s="239"/>
      <c r="J1784" s="235"/>
      <c r="K1784" s="235"/>
      <c r="L1784" s="240"/>
      <c r="M1784" s="241"/>
      <c r="N1784" s="242"/>
      <c r="O1784" s="242"/>
      <c r="P1784" s="242"/>
      <c r="Q1784" s="242"/>
      <c r="R1784" s="242"/>
      <c r="S1784" s="242"/>
      <c r="T1784" s="24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4" t="s">
        <v>153</v>
      </c>
      <c r="AU1784" s="244" t="s">
        <v>89</v>
      </c>
      <c r="AV1784" s="13" t="s">
        <v>85</v>
      </c>
      <c r="AW1784" s="13" t="s">
        <v>34</v>
      </c>
      <c r="AX1784" s="13" t="s">
        <v>80</v>
      </c>
      <c r="AY1784" s="244" t="s">
        <v>146</v>
      </c>
    </row>
    <row r="1785" s="14" customFormat="1">
      <c r="A1785" s="14"/>
      <c r="B1785" s="245"/>
      <c r="C1785" s="246"/>
      <c r="D1785" s="236" t="s">
        <v>153</v>
      </c>
      <c r="E1785" s="247" t="s">
        <v>1</v>
      </c>
      <c r="F1785" s="248" t="s">
        <v>268</v>
      </c>
      <c r="G1785" s="246"/>
      <c r="H1785" s="249">
        <v>57.049999999999997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153</v>
      </c>
      <c r="AU1785" s="255" t="s">
        <v>89</v>
      </c>
      <c r="AV1785" s="14" t="s">
        <v>89</v>
      </c>
      <c r="AW1785" s="14" t="s">
        <v>34</v>
      </c>
      <c r="AX1785" s="14" t="s">
        <v>80</v>
      </c>
      <c r="AY1785" s="255" t="s">
        <v>146</v>
      </c>
    </row>
    <row r="1786" s="16" customFormat="1">
      <c r="A1786" s="16"/>
      <c r="B1786" s="267"/>
      <c r="C1786" s="268"/>
      <c r="D1786" s="236" t="s">
        <v>153</v>
      </c>
      <c r="E1786" s="269" t="s">
        <v>1</v>
      </c>
      <c r="F1786" s="270" t="s">
        <v>163</v>
      </c>
      <c r="G1786" s="268"/>
      <c r="H1786" s="271">
        <v>57.049999999999997</v>
      </c>
      <c r="I1786" s="272"/>
      <c r="J1786" s="268"/>
      <c r="K1786" s="268"/>
      <c r="L1786" s="273"/>
      <c r="M1786" s="274"/>
      <c r="N1786" s="275"/>
      <c r="O1786" s="275"/>
      <c r="P1786" s="275"/>
      <c r="Q1786" s="275"/>
      <c r="R1786" s="275"/>
      <c r="S1786" s="275"/>
      <c r="T1786" s="27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T1786" s="277" t="s">
        <v>153</v>
      </c>
      <c r="AU1786" s="277" t="s">
        <v>89</v>
      </c>
      <c r="AV1786" s="16" t="s">
        <v>92</v>
      </c>
      <c r="AW1786" s="16" t="s">
        <v>34</v>
      </c>
      <c r="AX1786" s="16" t="s">
        <v>80</v>
      </c>
      <c r="AY1786" s="277" t="s">
        <v>146</v>
      </c>
    </row>
    <row r="1787" s="13" customFormat="1">
      <c r="A1787" s="13"/>
      <c r="B1787" s="234"/>
      <c r="C1787" s="235"/>
      <c r="D1787" s="236" t="s">
        <v>153</v>
      </c>
      <c r="E1787" s="237" t="s">
        <v>1</v>
      </c>
      <c r="F1787" s="238" t="s">
        <v>200</v>
      </c>
      <c r="G1787" s="235"/>
      <c r="H1787" s="237" t="s">
        <v>1</v>
      </c>
      <c r="I1787" s="239"/>
      <c r="J1787" s="235"/>
      <c r="K1787" s="235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153</v>
      </c>
      <c r="AU1787" s="244" t="s">
        <v>89</v>
      </c>
      <c r="AV1787" s="13" t="s">
        <v>85</v>
      </c>
      <c r="AW1787" s="13" t="s">
        <v>34</v>
      </c>
      <c r="AX1787" s="13" t="s">
        <v>80</v>
      </c>
      <c r="AY1787" s="244" t="s">
        <v>146</v>
      </c>
    </row>
    <row r="1788" s="14" customFormat="1">
      <c r="A1788" s="14"/>
      <c r="B1788" s="245"/>
      <c r="C1788" s="246"/>
      <c r="D1788" s="236" t="s">
        <v>153</v>
      </c>
      <c r="E1788" s="247" t="s">
        <v>1</v>
      </c>
      <c r="F1788" s="248" t="s">
        <v>269</v>
      </c>
      <c r="G1788" s="246"/>
      <c r="H1788" s="249">
        <v>19.664999999999999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153</v>
      </c>
      <c r="AU1788" s="255" t="s">
        <v>89</v>
      </c>
      <c r="AV1788" s="14" t="s">
        <v>89</v>
      </c>
      <c r="AW1788" s="14" t="s">
        <v>34</v>
      </c>
      <c r="AX1788" s="14" t="s">
        <v>80</v>
      </c>
      <c r="AY1788" s="255" t="s">
        <v>146</v>
      </c>
    </row>
    <row r="1789" s="14" customFormat="1">
      <c r="A1789" s="14"/>
      <c r="B1789" s="245"/>
      <c r="C1789" s="246"/>
      <c r="D1789" s="236" t="s">
        <v>153</v>
      </c>
      <c r="E1789" s="247" t="s">
        <v>1</v>
      </c>
      <c r="F1789" s="248" t="s">
        <v>270</v>
      </c>
      <c r="G1789" s="246"/>
      <c r="H1789" s="249">
        <v>4.8209999999999997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153</v>
      </c>
      <c r="AU1789" s="255" t="s">
        <v>89</v>
      </c>
      <c r="AV1789" s="14" t="s">
        <v>89</v>
      </c>
      <c r="AW1789" s="14" t="s">
        <v>34</v>
      </c>
      <c r="AX1789" s="14" t="s">
        <v>80</v>
      </c>
      <c r="AY1789" s="255" t="s">
        <v>146</v>
      </c>
    </row>
    <row r="1790" s="14" customFormat="1">
      <c r="A1790" s="14"/>
      <c r="B1790" s="245"/>
      <c r="C1790" s="246"/>
      <c r="D1790" s="236" t="s">
        <v>153</v>
      </c>
      <c r="E1790" s="247" t="s">
        <v>1</v>
      </c>
      <c r="F1790" s="248" t="s">
        <v>271</v>
      </c>
      <c r="G1790" s="246"/>
      <c r="H1790" s="249">
        <v>41.155000000000001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153</v>
      </c>
      <c r="AU1790" s="255" t="s">
        <v>89</v>
      </c>
      <c r="AV1790" s="14" t="s">
        <v>89</v>
      </c>
      <c r="AW1790" s="14" t="s">
        <v>34</v>
      </c>
      <c r="AX1790" s="14" t="s">
        <v>80</v>
      </c>
      <c r="AY1790" s="255" t="s">
        <v>146</v>
      </c>
    </row>
    <row r="1791" s="16" customFormat="1">
      <c r="A1791" s="16"/>
      <c r="B1791" s="267"/>
      <c r="C1791" s="268"/>
      <c r="D1791" s="236" t="s">
        <v>153</v>
      </c>
      <c r="E1791" s="269" t="s">
        <v>1</v>
      </c>
      <c r="F1791" s="270" t="s">
        <v>163</v>
      </c>
      <c r="G1791" s="268"/>
      <c r="H1791" s="271">
        <v>65.640999999999991</v>
      </c>
      <c r="I1791" s="272"/>
      <c r="J1791" s="268"/>
      <c r="K1791" s="268"/>
      <c r="L1791" s="273"/>
      <c r="M1791" s="274"/>
      <c r="N1791" s="275"/>
      <c r="O1791" s="275"/>
      <c r="P1791" s="275"/>
      <c r="Q1791" s="275"/>
      <c r="R1791" s="275"/>
      <c r="S1791" s="275"/>
      <c r="T1791" s="27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T1791" s="277" t="s">
        <v>153</v>
      </c>
      <c r="AU1791" s="277" t="s">
        <v>89</v>
      </c>
      <c r="AV1791" s="16" t="s">
        <v>92</v>
      </c>
      <c r="AW1791" s="16" t="s">
        <v>34</v>
      </c>
      <c r="AX1791" s="16" t="s">
        <v>80</v>
      </c>
      <c r="AY1791" s="277" t="s">
        <v>146</v>
      </c>
    </row>
    <row r="1792" s="13" customFormat="1">
      <c r="A1792" s="13"/>
      <c r="B1792" s="234"/>
      <c r="C1792" s="235"/>
      <c r="D1792" s="236" t="s">
        <v>153</v>
      </c>
      <c r="E1792" s="237" t="s">
        <v>1</v>
      </c>
      <c r="F1792" s="238" t="s">
        <v>897</v>
      </c>
      <c r="G1792" s="235"/>
      <c r="H1792" s="237" t="s">
        <v>1</v>
      </c>
      <c r="I1792" s="239"/>
      <c r="J1792" s="235"/>
      <c r="K1792" s="235"/>
      <c r="L1792" s="240"/>
      <c r="M1792" s="241"/>
      <c r="N1792" s="242"/>
      <c r="O1792" s="242"/>
      <c r="P1792" s="242"/>
      <c r="Q1792" s="242"/>
      <c r="R1792" s="242"/>
      <c r="S1792" s="242"/>
      <c r="T1792" s="24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4" t="s">
        <v>153</v>
      </c>
      <c r="AU1792" s="244" t="s">
        <v>89</v>
      </c>
      <c r="AV1792" s="13" t="s">
        <v>85</v>
      </c>
      <c r="AW1792" s="13" t="s">
        <v>34</v>
      </c>
      <c r="AX1792" s="13" t="s">
        <v>80</v>
      </c>
      <c r="AY1792" s="244" t="s">
        <v>146</v>
      </c>
    </row>
    <row r="1793" s="14" customFormat="1">
      <c r="A1793" s="14"/>
      <c r="B1793" s="245"/>
      <c r="C1793" s="246"/>
      <c r="D1793" s="236" t="s">
        <v>153</v>
      </c>
      <c r="E1793" s="247" t="s">
        <v>1</v>
      </c>
      <c r="F1793" s="248" t="s">
        <v>898</v>
      </c>
      <c r="G1793" s="246"/>
      <c r="H1793" s="249">
        <v>41.430999999999997</v>
      </c>
      <c r="I1793" s="250"/>
      <c r="J1793" s="246"/>
      <c r="K1793" s="246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153</v>
      </c>
      <c r="AU1793" s="255" t="s">
        <v>89</v>
      </c>
      <c r="AV1793" s="14" t="s">
        <v>89</v>
      </c>
      <c r="AW1793" s="14" t="s">
        <v>34</v>
      </c>
      <c r="AX1793" s="14" t="s">
        <v>80</v>
      </c>
      <c r="AY1793" s="255" t="s">
        <v>146</v>
      </c>
    </row>
    <row r="1794" s="15" customFormat="1">
      <c r="A1794" s="15"/>
      <c r="B1794" s="256"/>
      <c r="C1794" s="257"/>
      <c r="D1794" s="236" t="s">
        <v>153</v>
      </c>
      <c r="E1794" s="258" t="s">
        <v>1</v>
      </c>
      <c r="F1794" s="259" t="s">
        <v>158</v>
      </c>
      <c r="G1794" s="257"/>
      <c r="H1794" s="260">
        <v>1013.1</v>
      </c>
      <c r="I1794" s="261"/>
      <c r="J1794" s="257"/>
      <c r="K1794" s="257"/>
      <c r="L1794" s="262"/>
      <c r="M1794" s="263"/>
      <c r="N1794" s="264"/>
      <c r="O1794" s="264"/>
      <c r="P1794" s="264"/>
      <c r="Q1794" s="264"/>
      <c r="R1794" s="264"/>
      <c r="S1794" s="264"/>
      <c r="T1794" s="26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T1794" s="266" t="s">
        <v>153</v>
      </c>
      <c r="AU1794" s="266" t="s">
        <v>89</v>
      </c>
      <c r="AV1794" s="15" t="s">
        <v>95</v>
      </c>
      <c r="AW1794" s="15" t="s">
        <v>34</v>
      </c>
      <c r="AX1794" s="15" t="s">
        <v>85</v>
      </c>
      <c r="AY1794" s="266" t="s">
        <v>146</v>
      </c>
    </row>
    <row r="1795" s="2" customFormat="1" ht="33" customHeight="1">
      <c r="A1795" s="39"/>
      <c r="B1795" s="40"/>
      <c r="C1795" s="220" t="s">
        <v>899</v>
      </c>
      <c r="D1795" s="220" t="s">
        <v>148</v>
      </c>
      <c r="E1795" s="221" t="s">
        <v>900</v>
      </c>
      <c r="F1795" s="222" t="s">
        <v>901</v>
      </c>
      <c r="G1795" s="223" t="s">
        <v>151</v>
      </c>
      <c r="H1795" s="224">
        <v>1013.1</v>
      </c>
      <c r="I1795" s="225"/>
      <c r="J1795" s="226">
        <f>ROUND(I1795*H1795,2)</f>
        <v>0</v>
      </c>
      <c r="K1795" s="227"/>
      <c r="L1795" s="45"/>
      <c r="M1795" s="228" t="s">
        <v>1</v>
      </c>
      <c r="N1795" s="229" t="s">
        <v>45</v>
      </c>
      <c r="O1795" s="92"/>
      <c r="P1795" s="230">
        <f>O1795*H1795</f>
        <v>0</v>
      </c>
      <c r="Q1795" s="230">
        <v>0.00025839999999999999</v>
      </c>
      <c r="R1795" s="230">
        <f>Q1795*H1795</f>
        <v>0.26178504000000002</v>
      </c>
      <c r="S1795" s="230">
        <v>0</v>
      </c>
      <c r="T1795" s="231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32" t="s">
        <v>355</v>
      </c>
      <c r="AT1795" s="232" t="s">
        <v>148</v>
      </c>
      <c r="AU1795" s="232" t="s">
        <v>89</v>
      </c>
      <c r="AY1795" s="18" t="s">
        <v>146</v>
      </c>
      <c r="BE1795" s="233">
        <f>IF(N1795="základní",J1795,0)</f>
        <v>0</v>
      </c>
      <c r="BF1795" s="233">
        <f>IF(N1795="snížená",J1795,0)</f>
        <v>0</v>
      </c>
      <c r="BG1795" s="233">
        <f>IF(N1795="zákl. přenesená",J1795,0)</f>
        <v>0</v>
      </c>
      <c r="BH1795" s="233">
        <f>IF(N1795="sníž. přenesená",J1795,0)</f>
        <v>0</v>
      </c>
      <c r="BI1795" s="233">
        <f>IF(N1795="nulová",J1795,0)</f>
        <v>0</v>
      </c>
      <c r="BJ1795" s="18" t="s">
        <v>85</v>
      </c>
      <c r="BK1795" s="233">
        <f>ROUND(I1795*H1795,2)</f>
        <v>0</v>
      </c>
      <c r="BL1795" s="18" t="s">
        <v>355</v>
      </c>
      <c r="BM1795" s="232" t="s">
        <v>902</v>
      </c>
    </row>
    <row r="1796" s="13" customFormat="1">
      <c r="A1796" s="13"/>
      <c r="B1796" s="234"/>
      <c r="C1796" s="235"/>
      <c r="D1796" s="236" t="s">
        <v>153</v>
      </c>
      <c r="E1796" s="237" t="s">
        <v>1</v>
      </c>
      <c r="F1796" s="238" t="s">
        <v>154</v>
      </c>
      <c r="G1796" s="235"/>
      <c r="H1796" s="237" t="s">
        <v>1</v>
      </c>
      <c r="I1796" s="239"/>
      <c r="J1796" s="235"/>
      <c r="K1796" s="235"/>
      <c r="L1796" s="240"/>
      <c r="M1796" s="241"/>
      <c r="N1796" s="242"/>
      <c r="O1796" s="242"/>
      <c r="P1796" s="242"/>
      <c r="Q1796" s="242"/>
      <c r="R1796" s="242"/>
      <c r="S1796" s="242"/>
      <c r="T1796" s="24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4" t="s">
        <v>153</v>
      </c>
      <c r="AU1796" s="244" t="s">
        <v>89</v>
      </c>
      <c r="AV1796" s="13" t="s">
        <v>85</v>
      </c>
      <c r="AW1796" s="13" t="s">
        <v>34</v>
      </c>
      <c r="AX1796" s="13" t="s">
        <v>80</v>
      </c>
      <c r="AY1796" s="244" t="s">
        <v>146</v>
      </c>
    </row>
    <row r="1797" s="14" customFormat="1">
      <c r="A1797" s="14"/>
      <c r="B1797" s="245"/>
      <c r="C1797" s="246"/>
      <c r="D1797" s="236" t="s">
        <v>153</v>
      </c>
      <c r="E1797" s="247" t="s">
        <v>1</v>
      </c>
      <c r="F1797" s="248" t="s">
        <v>246</v>
      </c>
      <c r="G1797" s="246"/>
      <c r="H1797" s="249">
        <v>42.628</v>
      </c>
      <c r="I1797" s="250"/>
      <c r="J1797" s="246"/>
      <c r="K1797" s="246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153</v>
      </c>
      <c r="AU1797" s="255" t="s">
        <v>89</v>
      </c>
      <c r="AV1797" s="14" t="s">
        <v>89</v>
      </c>
      <c r="AW1797" s="14" t="s">
        <v>34</v>
      </c>
      <c r="AX1797" s="14" t="s">
        <v>80</v>
      </c>
      <c r="AY1797" s="255" t="s">
        <v>146</v>
      </c>
    </row>
    <row r="1798" s="14" customFormat="1">
      <c r="A1798" s="14"/>
      <c r="B1798" s="245"/>
      <c r="C1798" s="246"/>
      <c r="D1798" s="236" t="s">
        <v>153</v>
      </c>
      <c r="E1798" s="247" t="s">
        <v>1</v>
      </c>
      <c r="F1798" s="248" t="s">
        <v>247</v>
      </c>
      <c r="G1798" s="246"/>
      <c r="H1798" s="249">
        <v>149.69499999999999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153</v>
      </c>
      <c r="AU1798" s="255" t="s">
        <v>89</v>
      </c>
      <c r="AV1798" s="14" t="s">
        <v>89</v>
      </c>
      <c r="AW1798" s="14" t="s">
        <v>34</v>
      </c>
      <c r="AX1798" s="14" t="s">
        <v>80</v>
      </c>
      <c r="AY1798" s="255" t="s">
        <v>146</v>
      </c>
    </row>
    <row r="1799" s="14" customFormat="1">
      <c r="A1799" s="14"/>
      <c r="B1799" s="245"/>
      <c r="C1799" s="246"/>
      <c r="D1799" s="236" t="s">
        <v>153</v>
      </c>
      <c r="E1799" s="247" t="s">
        <v>1</v>
      </c>
      <c r="F1799" s="248" t="s">
        <v>248</v>
      </c>
      <c r="G1799" s="246"/>
      <c r="H1799" s="249">
        <v>5.226</v>
      </c>
      <c r="I1799" s="250"/>
      <c r="J1799" s="246"/>
      <c r="K1799" s="246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153</v>
      </c>
      <c r="AU1799" s="255" t="s">
        <v>89</v>
      </c>
      <c r="AV1799" s="14" t="s">
        <v>89</v>
      </c>
      <c r="AW1799" s="14" t="s">
        <v>34</v>
      </c>
      <c r="AX1799" s="14" t="s">
        <v>80</v>
      </c>
      <c r="AY1799" s="255" t="s">
        <v>146</v>
      </c>
    </row>
    <row r="1800" s="14" customFormat="1">
      <c r="A1800" s="14"/>
      <c r="B1800" s="245"/>
      <c r="C1800" s="246"/>
      <c r="D1800" s="236" t="s">
        <v>153</v>
      </c>
      <c r="E1800" s="247" t="s">
        <v>1</v>
      </c>
      <c r="F1800" s="248" t="s">
        <v>249</v>
      </c>
      <c r="G1800" s="246"/>
      <c r="H1800" s="249">
        <v>0</v>
      </c>
      <c r="I1800" s="250"/>
      <c r="J1800" s="246"/>
      <c r="K1800" s="246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153</v>
      </c>
      <c r="AU1800" s="255" t="s">
        <v>89</v>
      </c>
      <c r="AV1800" s="14" t="s">
        <v>89</v>
      </c>
      <c r="AW1800" s="14" t="s">
        <v>34</v>
      </c>
      <c r="AX1800" s="14" t="s">
        <v>80</v>
      </c>
      <c r="AY1800" s="255" t="s">
        <v>146</v>
      </c>
    </row>
    <row r="1801" s="14" customFormat="1">
      <c r="A1801" s="14"/>
      <c r="B1801" s="245"/>
      <c r="C1801" s="246"/>
      <c r="D1801" s="236" t="s">
        <v>153</v>
      </c>
      <c r="E1801" s="247" t="s">
        <v>1</v>
      </c>
      <c r="F1801" s="248" t="s">
        <v>250</v>
      </c>
      <c r="G1801" s="246"/>
      <c r="H1801" s="249">
        <v>62.539999999999999</v>
      </c>
      <c r="I1801" s="250"/>
      <c r="J1801" s="246"/>
      <c r="K1801" s="246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153</v>
      </c>
      <c r="AU1801" s="255" t="s">
        <v>89</v>
      </c>
      <c r="AV1801" s="14" t="s">
        <v>89</v>
      </c>
      <c r="AW1801" s="14" t="s">
        <v>34</v>
      </c>
      <c r="AX1801" s="14" t="s">
        <v>80</v>
      </c>
      <c r="AY1801" s="255" t="s">
        <v>146</v>
      </c>
    </row>
    <row r="1802" s="14" customFormat="1">
      <c r="A1802" s="14"/>
      <c r="B1802" s="245"/>
      <c r="C1802" s="246"/>
      <c r="D1802" s="236" t="s">
        <v>153</v>
      </c>
      <c r="E1802" s="247" t="s">
        <v>1</v>
      </c>
      <c r="F1802" s="248" t="s">
        <v>251</v>
      </c>
      <c r="G1802" s="246"/>
      <c r="H1802" s="249">
        <v>42.097000000000001</v>
      </c>
      <c r="I1802" s="250"/>
      <c r="J1802" s="246"/>
      <c r="K1802" s="246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153</v>
      </c>
      <c r="AU1802" s="255" t="s">
        <v>89</v>
      </c>
      <c r="AV1802" s="14" t="s">
        <v>89</v>
      </c>
      <c r="AW1802" s="14" t="s">
        <v>34</v>
      </c>
      <c r="AX1802" s="14" t="s">
        <v>80</v>
      </c>
      <c r="AY1802" s="255" t="s">
        <v>146</v>
      </c>
    </row>
    <row r="1803" s="14" customFormat="1">
      <c r="A1803" s="14"/>
      <c r="B1803" s="245"/>
      <c r="C1803" s="246"/>
      <c r="D1803" s="236" t="s">
        <v>153</v>
      </c>
      <c r="E1803" s="247" t="s">
        <v>1</v>
      </c>
      <c r="F1803" s="248" t="s">
        <v>896</v>
      </c>
      <c r="G1803" s="246"/>
      <c r="H1803" s="249">
        <v>190.54599999999999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153</v>
      </c>
      <c r="AU1803" s="255" t="s">
        <v>89</v>
      </c>
      <c r="AV1803" s="14" t="s">
        <v>89</v>
      </c>
      <c r="AW1803" s="14" t="s">
        <v>34</v>
      </c>
      <c r="AX1803" s="14" t="s">
        <v>80</v>
      </c>
      <c r="AY1803" s="255" t="s">
        <v>146</v>
      </c>
    </row>
    <row r="1804" s="14" customFormat="1">
      <c r="A1804" s="14"/>
      <c r="B1804" s="245"/>
      <c r="C1804" s="246"/>
      <c r="D1804" s="236" t="s">
        <v>153</v>
      </c>
      <c r="E1804" s="247" t="s">
        <v>1</v>
      </c>
      <c r="F1804" s="248" t="s">
        <v>221</v>
      </c>
      <c r="G1804" s="246"/>
      <c r="H1804" s="249">
        <v>7.5650000000000004</v>
      </c>
      <c r="I1804" s="250"/>
      <c r="J1804" s="246"/>
      <c r="K1804" s="246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153</v>
      </c>
      <c r="AU1804" s="255" t="s">
        <v>89</v>
      </c>
      <c r="AV1804" s="14" t="s">
        <v>89</v>
      </c>
      <c r="AW1804" s="14" t="s">
        <v>34</v>
      </c>
      <c r="AX1804" s="14" t="s">
        <v>80</v>
      </c>
      <c r="AY1804" s="255" t="s">
        <v>146</v>
      </c>
    </row>
    <row r="1805" s="14" customFormat="1">
      <c r="A1805" s="14"/>
      <c r="B1805" s="245"/>
      <c r="C1805" s="246"/>
      <c r="D1805" s="236" t="s">
        <v>153</v>
      </c>
      <c r="E1805" s="247" t="s">
        <v>1</v>
      </c>
      <c r="F1805" s="248" t="s">
        <v>254</v>
      </c>
      <c r="G1805" s="246"/>
      <c r="H1805" s="249">
        <v>24.803999999999998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153</v>
      </c>
      <c r="AU1805" s="255" t="s">
        <v>89</v>
      </c>
      <c r="AV1805" s="14" t="s">
        <v>89</v>
      </c>
      <c r="AW1805" s="14" t="s">
        <v>34</v>
      </c>
      <c r="AX1805" s="14" t="s">
        <v>80</v>
      </c>
      <c r="AY1805" s="255" t="s">
        <v>146</v>
      </c>
    </row>
    <row r="1806" s="14" customFormat="1">
      <c r="A1806" s="14"/>
      <c r="B1806" s="245"/>
      <c r="C1806" s="246"/>
      <c r="D1806" s="236" t="s">
        <v>153</v>
      </c>
      <c r="E1806" s="247" t="s">
        <v>1</v>
      </c>
      <c r="F1806" s="248" t="s">
        <v>255</v>
      </c>
      <c r="G1806" s="246"/>
      <c r="H1806" s="249">
        <v>11.696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153</v>
      </c>
      <c r="AU1806" s="255" t="s">
        <v>89</v>
      </c>
      <c r="AV1806" s="14" t="s">
        <v>89</v>
      </c>
      <c r="AW1806" s="14" t="s">
        <v>34</v>
      </c>
      <c r="AX1806" s="14" t="s">
        <v>80</v>
      </c>
      <c r="AY1806" s="255" t="s">
        <v>146</v>
      </c>
    </row>
    <row r="1807" s="14" customFormat="1">
      <c r="A1807" s="14"/>
      <c r="B1807" s="245"/>
      <c r="C1807" s="246"/>
      <c r="D1807" s="236" t="s">
        <v>153</v>
      </c>
      <c r="E1807" s="247" t="s">
        <v>1</v>
      </c>
      <c r="F1807" s="248" t="s">
        <v>256</v>
      </c>
      <c r="G1807" s="246"/>
      <c r="H1807" s="249">
        <v>5.2869999999999999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153</v>
      </c>
      <c r="AU1807" s="255" t="s">
        <v>89</v>
      </c>
      <c r="AV1807" s="14" t="s">
        <v>89</v>
      </c>
      <c r="AW1807" s="14" t="s">
        <v>34</v>
      </c>
      <c r="AX1807" s="14" t="s">
        <v>80</v>
      </c>
      <c r="AY1807" s="255" t="s">
        <v>146</v>
      </c>
    </row>
    <row r="1808" s="14" customFormat="1">
      <c r="A1808" s="14"/>
      <c r="B1808" s="245"/>
      <c r="C1808" s="246"/>
      <c r="D1808" s="236" t="s">
        <v>153</v>
      </c>
      <c r="E1808" s="247" t="s">
        <v>1</v>
      </c>
      <c r="F1808" s="248" t="s">
        <v>257</v>
      </c>
      <c r="G1808" s="246"/>
      <c r="H1808" s="249">
        <v>8.3870000000000005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153</v>
      </c>
      <c r="AU1808" s="255" t="s">
        <v>89</v>
      </c>
      <c r="AV1808" s="14" t="s">
        <v>89</v>
      </c>
      <c r="AW1808" s="14" t="s">
        <v>34</v>
      </c>
      <c r="AX1808" s="14" t="s">
        <v>80</v>
      </c>
      <c r="AY1808" s="255" t="s">
        <v>146</v>
      </c>
    </row>
    <row r="1809" s="14" customFormat="1">
      <c r="A1809" s="14"/>
      <c r="B1809" s="245"/>
      <c r="C1809" s="246"/>
      <c r="D1809" s="236" t="s">
        <v>153</v>
      </c>
      <c r="E1809" s="247" t="s">
        <v>1</v>
      </c>
      <c r="F1809" s="248" t="s">
        <v>258</v>
      </c>
      <c r="G1809" s="246"/>
      <c r="H1809" s="249">
        <v>7.0369999999999999</v>
      </c>
      <c r="I1809" s="250"/>
      <c r="J1809" s="246"/>
      <c r="K1809" s="246"/>
      <c r="L1809" s="251"/>
      <c r="M1809" s="252"/>
      <c r="N1809" s="253"/>
      <c r="O1809" s="253"/>
      <c r="P1809" s="253"/>
      <c r="Q1809" s="253"/>
      <c r="R1809" s="253"/>
      <c r="S1809" s="253"/>
      <c r="T1809" s="25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5" t="s">
        <v>153</v>
      </c>
      <c r="AU1809" s="255" t="s">
        <v>89</v>
      </c>
      <c r="AV1809" s="14" t="s">
        <v>89</v>
      </c>
      <c r="AW1809" s="14" t="s">
        <v>34</v>
      </c>
      <c r="AX1809" s="14" t="s">
        <v>80</v>
      </c>
      <c r="AY1809" s="255" t="s">
        <v>146</v>
      </c>
    </row>
    <row r="1810" s="14" customFormat="1">
      <c r="A1810" s="14"/>
      <c r="B1810" s="245"/>
      <c r="C1810" s="246"/>
      <c r="D1810" s="236" t="s">
        <v>153</v>
      </c>
      <c r="E1810" s="247" t="s">
        <v>1</v>
      </c>
      <c r="F1810" s="248" t="s">
        <v>259</v>
      </c>
      <c r="G1810" s="246"/>
      <c r="H1810" s="249">
        <v>6.6929999999999996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153</v>
      </c>
      <c r="AU1810" s="255" t="s">
        <v>89</v>
      </c>
      <c r="AV1810" s="14" t="s">
        <v>89</v>
      </c>
      <c r="AW1810" s="14" t="s">
        <v>34</v>
      </c>
      <c r="AX1810" s="14" t="s">
        <v>80</v>
      </c>
      <c r="AY1810" s="255" t="s">
        <v>146</v>
      </c>
    </row>
    <row r="1811" s="14" customFormat="1">
      <c r="A1811" s="14"/>
      <c r="B1811" s="245"/>
      <c r="C1811" s="246"/>
      <c r="D1811" s="236" t="s">
        <v>153</v>
      </c>
      <c r="E1811" s="247" t="s">
        <v>1</v>
      </c>
      <c r="F1811" s="248" t="s">
        <v>260</v>
      </c>
      <c r="G1811" s="246"/>
      <c r="H1811" s="249">
        <v>5.5949999999999998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153</v>
      </c>
      <c r="AU1811" s="255" t="s">
        <v>89</v>
      </c>
      <c r="AV1811" s="14" t="s">
        <v>89</v>
      </c>
      <c r="AW1811" s="14" t="s">
        <v>34</v>
      </c>
      <c r="AX1811" s="14" t="s">
        <v>80</v>
      </c>
      <c r="AY1811" s="255" t="s">
        <v>146</v>
      </c>
    </row>
    <row r="1812" s="14" customFormat="1">
      <c r="A1812" s="14"/>
      <c r="B1812" s="245"/>
      <c r="C1812" s="246"/>
      <c r="D1812" s="236" t="s">
        <v>153</v>
      </c>
      <c r="E1812" s="247" t="s">
        <v>1</v>
      </c>
      <c r="F1812" s="248" t="s">
        <v>261</v>
      </c>
      <c r="G1812" s="246"/>
      <c r="H1812" s="249">
        <v>6.2590000000000003</v>
      </c>
      <c r="I1812" s="250"/>
      <c r="J1812" s="246"/>
      <c r="K1812" s="246"/>
      <c r="L1812" s="251"/>
      <c r="M1812" s="252"/>
      <c r="N1812" s="253"/>
      <c r="O1812" s="253"/>
      <c r="P1812" s="253"/>
      <c r="Q1812" s="253"/>
      <c r="R1812" s="253"/>
      <c r="S1812" s="253"/>
      <c r="T1812" s="25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5" t="s">
        <v>153</v>
      </c>
      <c r="AU1812" s="255" t="s">
        <v>89</v>
      </c>
      <c r="AV1812" s="14" t="s">
        <v>89</v>
      </c>
      <c r="AW1812" s="14" t="s">
        <v>34</v>
      </c>
      <c r="AX1812" s="14" t="s">
        <v>80</v>
      </c>
      <c r="AY1812" s="255" t="s">
        <v>146</v>
      </c>
    </row>
    <row r="1813" s="14" customFormat="1">
      <c r="A1813" s="14"/>
      <c r="B1813" s="245"/>
      <c r="C1813" s="246"/>
      <c r="D1813" s="236" t="s">
        <v>153</v>
      </c>
      <c r="E1813" s="247" t="s">
        <v>1</v>
      </c>
      <c r="F1813" s="248" t="s">
        <v>262</v>
      </c>
      <c r="G1813" s="246"/>
      <c r="H1813" s="249">
        <v>6.5279999999999996</v>
      </c>
      <c r="I1813" s="250"/>
      <c r="J1813" s="246"/>
      <c r="K1813" s="246"/>
      <c r="L1813" s="251"/>
      <c r="M1813" s="252"/>
      <c r="N1813" s="253"/>
      <c r="O1813" s="253"/>
      <c r="P1813" s="253"/>
      <c r="Q1813" s="253"/>
      <c r="R1813" s="253"/>
      <c r="S1813" s="253"/>
      <c r="T1813" s="25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5" t="s">
        <v>153</v>
      </c>
      <c r="AU1813" s="255" t="s">
        <v>89</v>
      </c>
      <c r="AV1813" s="14" t="s">
        <v>89</v>
      </c>
      <c r="AW1813" s="14" t="s">
        <v>34</v>
      </c>
      <c r="AX1813" s="14" t="s">
        <v>80</v>
      </c>
      <c r="AY1813" s="255" t="s">
        <v>146</v>
      </c>
    </row>
    <row r="1814" s="16" customFormat="1">
      <c r="A1814" s="16"/>
      <c r="B1814" s="267"/>
      <c r="C1814" s="268"/>
      <c r="D1814" s="236" t="s">
        <v>153</v>
      </c>
      <c r="E1814" s="269" t="s">
        <v>1</v>
      </c>
      <c r="F1814" s="270" t="s">
        <v>163</v>
      </c>
      <c r="G1814" s="268"/>
      <c r="H1814" s="271">
        <v>582.58300000000008</v>
      </c>
      <c r="I1814" s="272"/>
      <c r="J1814" s="268"/>
      <c r="K1814" s="268"/>
      <c r="L1814" s="273"/>
      <c r="M1814" s="274"/>
      <c r="N1814" s="275"/>
      <c r="O1814" s="275"/>
      <c r="P1814" s="275"/>
      <c r="Q1814" s="275"/>
      <c r="R1814" s="275"/>
      <c r="S1814" s="275"/>
      <c r="T1814" s="27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T1814" s="277" t="s">
        <v>153</v>
      </c>
      <c r="AU1814" s="277" t="s">
        <v>89</v>
      </c>
      <c r="AV1814" s="16" t="s">
        <v>92</v>
      </c>
      <c r="AW1814" s="16" t="s">
        <v>34</v>
      </c>
      <c r="AX1814" s="16" t="s">
        <v>80</v>
      </c>
      <c r="AY1814" s="277" t="s">
        <v>146</v>
      </c>
    </row>
    <row r="1815" s="13" customFormat="1">
      <c r="A1815" s="13"/>
      <c r="B1815" s="234"/>
      <c r="C1815" s="235"/>
      <c r="D1815" s="236" t="s">
        <v>153</v>
      </c>
      <c r="E1815" s="237" t="s">
        <v>1</v>
      </c>
      <c r="F1815" s="238" t="s">
        <v>191</v>
      </c>
      <c r="G1815" s="235"/>
      <c r="H1815" s="237" t="s">
        <v>1</v>
      </c>
      <c r="I1815" s="239"/>
      <c r="J1815" s="235"/>
      <c r="K1815" s="235"/>
      <c r="L1815" s="240"/>
      <c r="M1815" s="241"/>
      <c r="N1815" s="242"/>
      <c r="O1815" s="242"/>
      <c r="P1815" s="242"/>
      <c r="Q1815" s="242"/>
      <c r="R1815" s="242"/>
      <c r="S1815" s="242"/>
      <c r="T1815" s="24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4" t="s">
        <v>153</v>
      </c>
      <c r="AU1815" s="244" t="s">
        <v>89</v>
      </c>
      <c r="AV1815" s="13" t="s">
        <v>85</v>
      </c>
      <c r="AW1815" s="13" t="s">
        <v>34</v>
      </c>
      <c r="AX1815" s="13" t="s">
        <v>80</v>
      </c>
      <c r="AY1815" s="244" t="s">
        <v>146</v>
      </c>
    </row>
    <row r="1816" s="14" customFormat="1">
      <c r="A1816" s="14"/>
      <c r="B1816" s="245"/>
      <c r="C1816" s="246"/>
      <c r="D1816" s="236" t="s">
        <v>153</v>
      </c>
      <c r="E1816" s="247" t="s">
        <v>1</v>
      </c>
      <c r="F1816" s="248" t="s">
        <v>263</v>
      </c>
      <c r="G1816" s="246"/>
      <c r="H1816" s="249">
        <v>50.966999999999999</v>
      </c>
      <c r="I1816" s="250"/>
      <c r="J1816" s="246"/>
      <c r="K1816" s="246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153</v>
      </c>
      <c r="AU1816" s="255" t="s">
        <v>89</v>
      </c>
      <c r="AV1816" s="14" t="s">
        <v>89</v>
      </c>
      <c r="AW1816" s="14" t="s">
        <v>34</v>
      </c>
      <c r="AX1816" s="14" t="s">
        <v>80</v>
      </c>
      <c r="AY1816" s="255" t="s">
        <v>146</v>
      </c>
    </row>
    <row r="1817" s="14" customFormat="1">
      <c r="A1817" s="14"/>
      <c r="B1817" s="245"/>
      <c r="C1817" s="246"/>
      <c r="D1817" s="236" t="s">
        <v>153</v>
      </c>
      <c r="E1817" s="247" t="s">
        <v>1</v>
      </c>
      <c r="F1817" s="248" t="s">
        <v>264</v>
      </c>
      <c r="G1817" s="246"/>
      <c r="H1817" s="249">
        <v>4.9390000000000001</v>
      </c>
      <c r="I1817" s="250"/>
      <c r="J1817" s="246"/>
      <c r="K1817" s="246"/>
      <c r="L1817" s="251"/>
      <c r="M1817" s="252"/>
      <c r="N1817" s="253"/>
      <c r="O1817" s="253"/>
      <c r="P1817" s="253"/>
      <c r="Q1817" s="253"/>
      <c r="R1817" s="253"/>
      <c r="S1817" s="253"/>
      <c r="T1817" s="25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5" t="s">
        <v>153</v>
      </c>
      <c r="AU1817" s="255" t="s">
        <v>89</v>
      </c>
      <c r="AV1817" s="14" t="s">
        <v>89</v>
      </c>
      <c r="AW1817" s="14" t="s">
        <v>34</v>
      </c>
      <c r="AX1817" s="14" t="s">
        <v>80</v>
      </c>
      <c r="AY1817" s="255" t="s">
        <v>146</v>
      </c>
    </row>
    <row r="1818" s="16" customFormat="1">
      <c r="A1818" s="16"/>
      <c r="B1818" s="267"/>
      <c r="C1818" s="268"/>
      <c r="D1818" s="236" t="s">
        <v>153</v>
      </c>
      <c r="E1818" s="269" t="s">
        <v>1</v>
      </c>
      <c r="F1818" s="270" t="s">
        <v>163</v>
      </c>
      <c r="G1818" s="268"/>
      <c r="H1818" s="271">
        <v>55.905999999999999</v>
      </c>
      <c r="I1818" s="272"/>
      <c r="J1818" s="268"/>
      <c r="K1818" s="268"/>
      <c r="L1818" s="273"/>
      <c r="M1818" s="274"/>
      <c r="N1818" s="275"/>
      <c r="O1818" s="275"/>
      <c r="P1818" s="275"/>
      <c r="Q1818" s="275"/>
      <c r="R1818" s="275"/>
      <c r="S1818" s="275"/>
      <c r="T1818" s="27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T1818" s="277" t="s">
        <v>153</v>
      </c>
      <c r="AU1818" s="277" t="s">
        <v>89</v>
      </c>
      <c r="AV1818" s="16" t="s">
        <v>92</v>
      </c>
      <c r="AW1818" s="16" t="s">
        <v>34</v>
      </c>
      <c r="AX1818" s="16" t="s">
        <v>80</v>
      </c>
      <c r="AY1818" s="277" t="s">
        <v>146</v>
      </c>
    </row>
    <row r="1819" s="13" customFormat="1">
      <c r="A1819" s="13"/>
      <c r="B1819" s="234"/>
      <c r="C1819" s="235"/>
      <c r="D1819" s="236" t="s">
        <v>153</v>
      </c>
      <c r="E1819" s="237" t="s">
        <v>1</v>
      </c>
      <c r="F1819" s="238" t="s">
        <v>194</v>
      </c>
      <c r="G1819" s="235"/>
      <c r="H1819" s="237" t="s">
        <v>1</v>
      </c>
      <c r="I1819" s="239"/>
      <c r="J1819" s="235"/>
      <c r="K1819" s="235"/>
      <c r="L1819" s="240"/>
      <c r="M1819" s="241"/>
      <c r="N1819" s="242"/>
      <c r="O1819" s="242"/>
      <c r="P1819" s="242"/>
      <c r="Q1819" s="242"/>
      <c r="R1819" s="242"/>
      <c r="S1819" s="242"/>
      <c r="T1819" s="24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4" t="s">
        <v>153</v>
      </c>
      <c r="AU1819" s="244" t="s">
        <v>89</v>
      </c>
      <c r="AV1819" s="13" t="s">
        <v>85</v>
      </c>
      <c r="AW1819" s="13" t="s">
        <v>34</v>
      </c>
      <c r="AX1819" s="13" t="s">
        <v>80</v>
      </c>
      <c r="AY1819" s="244" t="s">
        <v>146</v>
      </c>
    </row>
    <row r="1820" s="14" customFormat="1">
      <c r="A1820" s="14"/>
      <c r="B1820" s="245"/>
      <c r="C1820" s="246"/>
      <c r="D1820" s="236" t="s">
        <v>153</v>
      </c>
      <c r="E1820" s="247" t="s">
        <v>1</v>
      </c>
      <c r="F1820" s="248" t="s">
        <v>265</v>
      </c>
      <c r="G1820" s="246"/>
      <c r="H1820" s="249">
        <v>79.051000000000002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153</v>
      </c>
      <c r="AU1820" s="255" t="s">
        <v>89</v>
      </c>
      <c r="AV1820" s="14" t="s">
        <v>89</v>
      </c>
      <c r="AW1820" s="14" t="s">
        <v>34</v>
      </c>
      <c r="AX1820" s="14" t="s">
        <v>80</v>
      </c>
      <c r="AY1820" s="255" t="s">
        <v>146</v>
      </c>
    </row>
    <row r="1821" s="14" customFormat="1">
      <c r="A1821" s="14"/>
      <c r="B1821" s="245"/>
      <c r="C1821" s="246"/>
      <c r="D1821" s="236" t="s">
        <v>153</v>
      </c>
      <c r="E1821" s="247" t="s">
        <v>1</v>
      </c>
      <c r="F1821" s="248" t="s">
        <v>266</v>
      </c>
      <c r="G1821" s="246"/>
      <c r="H1821" s="249">
        <v>33.530000000000001</v>
      </c>
      <c r="I1821" s="250"/>
      <c r="J1821" s="246"/>
      <c r="K1821" s="246"/>
      <c r="L1821" s="251"/>
      <c r="M1821" s="252"/>
      <c r="N1821" s="253"/>
      <c r="O1821" s="253"/>
      <c r="P1821" s="253"/>
      <c r="Q1821" s="253"/>
      <c r="R1821" s="253"/>
      <c r="S1821" s="253"/>
      <c r="T1821" s="25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5" t="s">
        <v>153</v>
      </c>
      <c r="AU1821" s="255" t="s">
        <v>89</v>
      </c>
      <c r="AV1821" s="14" t="s">
        <v>89</v>
      </c>
      <c r="AW1821" s="14" t="s">
        <v>34</v>
      </c>
      <c r="AX1821" s="14" t="s">
        <v>80</v>
      </c>
      <c r="AY1821" s="255" t="s">
        <v>146</v>
      </c>
    </row>
    <row r="1822" s="16" customFormat="1">
      <c r="A1822" s="16"/>
      <c r="B1822" s="267"/>
      <c r="C1822" s="268"/>
      <c r="D1822" s="236" t="s">
        <v>153</v>
      </c>
      <c r="E1822" s="269" t="s">
        <v>1</v>
      </c>
      <c r="F1822" s="270" t="s">
        <v>163</v>
      </c>
      <c r="G1822" s="268"/>
      <c r="H1822" s="271">
        <v>112.581</v>
      </c>
      <c r="I1822" s="272"/>
      <c r="J1822" s="268"/>
      <c r="K1822" s="268"/>
      <c r="L1822" s="273"/>
      <c r="M1822" s="274"/>
      <c r="N1822" s="275"/>
      <c r="O1822" s="275"/>
      <c r="P1822" s="275"/>
      <c r="Q1822" s="275"/>
      <c r="R1822" s="275"/>
      <c r="S1822" s="275"/>
      <c r="T1822" s="27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T1822" s="277" t="s">
        <v>153</v>
      </c>
      <c r="AU1822" s="277" t="s">
        <v>89</v>
      </c>
      <c r="AV1822" s="16" t="s">
        <v>92</v>
      </c>
      <c r="AW1822" s="16" t="s">
        <v>34</v>
      </c>
      <c r="AX1822" s="16" t="s">
        <v>80</v>
      </c>
      <c r="AY1822" s="277" t="s">
        <v>146</v>
      </c>
    </row>
    <row r="1823" s="13" customFormat="1">
      <c r="A1823" s="13"/>
      <c r="B1823" s="234"/>
      <c r="C1823" s="235"/>
      <c r="D1823" s="236" t="s">
        <v>153</v>
      </c>
      <c r="E1823" s="237" t="s">
        <v>1</v>
      </c>
      <c r="F1823" s="238" t="s">
        <v>197</v>
      </c>
      <c r="G1823" s="235"/>
      <c r="H1823" s="237" t="s">
        <v>1</v>
      </c>
      <c r="I1823" s="239"/>
      <c r="J1823" s="235"/>
      <c r="K1823" s="235"/>
      <c r="L1823" s="240"/>
      <c r="M1823" s="241"/>
      <c r="N1823" s="242"/>
      <c r="O1823" s="242"/>
      <c r="P1823" s="242"/>
      <c r="Q1823" s="242"/>
      <c r="R1823" s="242"/>
      <c r="S1823" s="242"/>
      <c r="T1823" s="24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4" t="s">
        <v>153</v>
      </c>
      <c r="AU1823" s="244" t="s">
        <v>89</v>
      </c>
      <c r="AV1823" s="13" t="s">
        <v>85</v>
      </c>
      <c r="AW1823" s="13" t="s">
        <v>34</v>
      </c>
      <c r="AX1823" s="13" t="s">
        <v>80</v>
      </c>
      <c r="AY1823" s="244" t="s">
        <v>146</v>
      </c>
    </row>
    <row r="1824" s="14" customFormat="1">
      <c r="A1824" s="14"/>
      <c r="B1824" s="245"/>
      <c r="C1824" s="246"/>
      <c r="D1824" s="236" t="s">
        <v>153</v>
      </c>
      <c r="E1824" s="247" t="s">
        <v>1</v>
      </c>
      <c r="F1824" s="248" t="s">
        <v>267</v>
      </c>
      <c r="G1824" s="246"/>
      <c r="H1824" s="249">
        <v>97.908000000000001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153</v>
      </c>
      <c r="AU1824" s="255" t="s">
        <v>89</v>
      </c>
      <c r="AV1824" s="14" t="s">
        <v>89</v>
      </c>
      <c r="AW1824" s="14" t="s">
        <v>34</v>
      </c>
      <c r="AX1824" s="14" t="s">
        <v>80</v>
      </c>
      <c r="AY1824" s="255" t="s">
        <v>146</v>
      </c>
    </row>
    <row r="1825" s="16" customFormat="1">
      <c r="A1825" s="16"/>
      <c r="B1825" s="267"/>
      <c r="C1825" s="268"/>
      <c r="D1825" s="236" t="s">
        <v>153</v>
      </c>
      <c r="E1825" s="269" t="s">
        <v>1</v>
      </c>
      <c r="F1825" s="270" t="s">
        <v>163</v>
      </c>
      <c r="G1825" s="268"/>
      <c r="H1825" s="271">
        <v>97.908000000000001</v>
      </c>
      <c r="I1825" s="272"/>
      <c r="J1825" s="268"/>
      <c r="K1825" s="268"/>
      <c r="L1825" s="273"/>
      <c r="M1825" s="274"/>
      <c r="N1825" s="275"/>
      <c r="O1825" s="275"/>
      <c r="P1825" s="275"/>
      <c r="Q1825" s="275"/>
      <c r="R1825" s="275"/>
      <c r="S1825" s="275"/>
      <c r="T1825" s="27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T1825" s="277" t="s">
        <v>153</v>
      </c>
      <c r="AU1825" s="277" t="s">
        <v>89</v>
      </c>
      <c r="AV1825" s="16" t="s">
        <v>92</v>
      </c>
      <c r="AW1825" s="16" t="s">
        <v>34</v>
      </c>
      <c r="AX1825" s="16" t="s">
        <v>80</v>
      </c>
      <c r="AY1825" s="277" t="s">
        <v>146</v>
      </c>
    </row>
    <row r="1826" s="13" customFormat="1">
      <c r="A1826" s="13"/>
      <c r="B1826" s="234"/>
      <c r="C1826" s="235"/>
      <c r="D1826" s="236" t="s">
        <v>153</v>
      </c>
      <c r="E1826" s="237" t="s">
        <v>1</v>
      </c>
      <c r="F1826" s="238" t="s">
        <v>156</v>
      </c>
      <c r="G1826" s="235"/>
      <c r="H1826" s="237" t="s">
        <v>1</v>
      </c>
      <c r="I1826" s="239"/>
      <c r="J1826" s="235"/>
      <c r="K1826" s="235"/>
      <c r="L1826" s="240"/>
      <c r="M1826" s="241"/>
      <c r="N1826" s="242"/>
      <c r="O1826" s="242"/>
      <c r="P1826" s="242"/>
      <c r="Q1826" s="242"/>
      <c r="R1826" s="242"/>
      <c r="S1826" s="242"/>
      <c r="T1826" s="24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4" t="s">
        <v>153</v>
      </c>
      <c r="AU1826" s="244" t="s">
        <v>89</v>
      </c>
      <c r="AV1826" s="13" t="s">
        <v>85</v>
      </c>
      <c r="AW1826" s="13" t="s">
        <v>34</v>
      </c>
      <c r="AX1826" s="13" t="s">
        <v>80</v>
      </c>
      <c r="AY1826" s="244" t="s">
        <v>146</v>
      </c>
    </row>
    <row r="1827" s="14" customFormat="1">
      <c r="A1827" s="14"/>
      <c r="B1827" s="245"/>
      <c r="C1827" s="246"/>
      <c r="D1827" s="236" t="s">
        <v>153</v>
      </c>
      <c r="E1827" s="247" t="s">
        <v>1</v>
      </c>
      <c r="F1827" s="248" t="s">
        <v>268</v>
      </c>
      <c r="G1827" s="246"/>
      <c r="H1827" s="249">
        <v>57.049999999999997</v>
      </c>
      <c r="I1827" s="250"/>
      <c r="J1827" s="246"/>
      <c r="K1827" s="246"/>
      <c r="L1827" s="251"/>
      <c r="M1827" s="252"/>
      <c r="N1827" s="253"/>
      <c r="O1827" s="253"/>
      <c r="P1827" s="253"/>
      <c r="Q1827" s="253"/>
      <c r="R1827" s="253"/>
      <c r="S1827" s="253"/>
      <c r="T1827" s="25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5" t="s">
        <v>153</v>
      </c>
      <c r="AU1827" s="255" t="s">
        <v>89</v>
      </c>
      <c r="AV1827" s="14" t="s">
        <v>89</v>
      </c>
      <c r="AW1827" s="14" t="s">
        <v>34</v>
      </c>
      <c r="AX1827" s="14" t="s">
        <v>80</v>
      </c>
      <c r="AY1827" s="255" t="s">
        <v>146</v>
      </c>
    </row>
    <row r="1828" s="16" customFormat="1">
      <c r="A1828" s="16"/>
      <c r="B1828" s="267"/>
      <c r="C1828" s="268"/>
      <c r="D1828" s="236" t="s">
        <v>153</v>
      </c>
      <c r="E1828" s="269" t="s">
        <v>1</v>
      </c>
      <c r="F1828" s="270" t="s">
        <v>163</v>
      </c>
      <c r="G1828" s="268"/>
      <c r="H1828" s="271">
        <v>57.049999999999997</v>
      </c>
      <c r="I1828" s="272"/>
      <c r="J1828" s="268"/>
      <c r="K1828" s="268"/>
      <c r="L1828" s="273"/>
      <c r="M1828" s="274"/>
      <c r="N1828" s="275"/>
      <c r="O1828" s="275"/>
      <c r="P1828" s="275"/>
      <c r="Q1828" s="275"/>
      <c r="R1828" s="275"/>
      <c r="S1828" s="275"/>
      <c r="T1828" s="27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T1828" s="277" t="s">
        <v>153</v>
      </c>
      <c r="AU1828" s="277" t="s">
        <v>89</v>
      </c>
      <c r="AV1828" s="16" t="s">
        <v>92</v>
      </c>
      <c r="AW1828" s="16" t="s">
        <v>34</v>
      </c>
      <c r="AX1828" s="16" t="s">
        <v>80</v>
      </c>
      <c r="AY1828" s="277" t="s">
        <v>146</v>
      </c>
    </row>
    <row r="1829" s="13" customFormat="1">
      <c r="A1829" s="13"/>
      <c r="B1829" s="234"/>
      <c r="C1829" s="235"/>
      <c r="D1829" s="236" t="s">
        <v>153</v>
      </c>
      <c r="E1829" s="237" t="s">
        <v>1</v>
      </c>
      <c r="F1829" s="238" t="s">
        <v>200</v>
      </c>
      <c r="G1829" s="235"/>
      <c r="H1829" s="237" t="s">
        <v>1</v>
      </c>
      <c r="I1829" s="239"/>
      <c r="J1829" s="235"/>
      <c r="K1829" s="235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153</v>
      </c>
      <c r="AU1829" s="244" t="s">
        <v>89</v>
      </c>
      <c r="AV1829" s="13" t="s">
        <v>85</v>
      </c>
      <c r="AW1829" s="13" t="s">
        <v>34</v>
      </c>
      <c r="AX1829" s="13" t="s">
        <v>80</v>
      </c>
      <c r="AY1829" s="244" t="s">
        <v>146</v>
      </c>
    </row>
    <row r="1830" s="14" customFormat="1">
      <c r="A1830" s="14"/>
      <c r="B1830" s="245"/>
      <c r="C1830" s="246"/>
      <c r="D1830" s="236" t="s">
        <v>153</v>
      </c>
      <c r="E1830" s="247" t="s">
        <v>1</v>
      </c>
      <c r="F1830" s="248" t="s">
        <v>269</v>
      </c>
      <c r="G1830" s="246"/>
      <c r="H1830" s="249">
        <v>19.664999999999999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153</v>
      </c>
      <c r="AU1830" s="255" t="s">
        <v>89</v>
      </c>
      <c r="AV1830" s="14" t="s">
        <v>89</v>
      </c>
      <c r="AW1830" s="14" t="s">
        <v>34</v>
      </c>
      <c r="AX1830" s="14" t="s">
        <v>80</v>
      </c>
      <c r="AY1830" s="255" t="s">
        <v>146</v>
      </c>
    </row>
    <row r="1831" s="14" customFormat="1">
      <c r="A1831" s="14"/>
      <c r="B1831" s="245"/>
      <c r="C1831" s="246"/>
      <c r="D1831" s="236" t="s">
        <v>153</v>
      </c>
      <c r="E1831" s="247" t="s">
        <v>1</v>
      </c>
      <c r="F1831" s="248" t="s">
        <v>270</v>
      </c>
      <c r="G1831" s="246"/>
      <c r="H1831" s="249">
        <v>4.8209999999999997</v>
      </c>
      <c r="I1831" s="250"/>
      <c r="J1831" s="246"/>
      <c r="K1831" s="246"/>
      <c r="L1831" s="251"/>
      <c r="M1831" s="252"/>
      <c r="N1831" s="253"/>
      <c r="O1831" s="253"/>
      <c r="P1831" s="253"/>
      <c r="Q1831" s="253"/>
      <c r="R1831" s="253"/>
      <c r="S1831" s="253"/>
      <c r="T1831" s="25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5" t="s">
        <v>153</v>
      </c>
      <c r="AU1831" s="255" t="s">
        <v>89</v>
      </c>
      <c r="AV1831" s="14" t="s">
        <v>89</v>
      </c>
      <c r="AW1831" s="14" t="s">
        <v>34</v>
      </c>
      <c r="AX1831" s="14" t="s">
        <v>80</v>
      </c>
      <c r="AY1831" s="255" t="s">
        <v>146</v>
      </c>
    </row>
    <row r="1832" s="14" customFormat="1">
      <c r="A1832" s="14"/>
      <c r="B1832" s="245"/>
      <c r="C1832" s="246"/>
      <c r="D1832" s="236" t="s">
        <v>153</v>
      </c>
      <c r="E1832" s="247" t="s">
        <v>1</v>
      </c>
      <c r="F1832" s="248" t="s">
        <v>271</v>
      </c>
      <c r="G1832" s="246"/>
      <c r="H1832" s="249">
        <v>41.155000000000001</v>
      </c>
      <c r="I1832" s="250"/>
      <c r="J1832" s="246"/>
      <c r="K1832" s="246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153</v>
      </c>
      <c r="AU1832" s="255" t="s">
        <v>89</v>
      </c>
      <c r="AV1832" s="14" t="s">
        <v>89</v>
      </c>
      <c r="AW1832" s="14" t="s">
        <v>34</v>
      </c>
      <c r="AX1832" s="14" t="s">
        <v>80</v>
      </c>
      <c r="AY1832" s="255" t="s">
        <v>146</v>
      </c>
    </row>
    <row r="1833" s="16" customFormat="1">
      <c r="A1833" s="16"/>
      <c r="B1833" s="267"/>
      <c r="C1833" s="268"/>
      <c r="D1833" s="236" t="s">
        <v>153</v>
      </c>
      <c r="E1833" s="269" t="s">
        <v>1</v>
      </c>
      <c r="F1833" s="270" t="s">
        <v>163</v>
      </c>
      <c r="G1833" s="268"/>
      <c r="H1833" s="271">
        <v>65.640999999999991</v>
      </c>
      <c r="I1833" s="272"/>
      <c r="J1833" s="268"/>
      <c r="K1833" s="268"/>
      <c r="L1833" s="273"/>
      <c r="M1833" s="274"/>
      <c r="N1833" s="275"/>
      <c r="O1833" s="275"/>
      <c r="P1833" s="275"/>
      <c r="Q1833" s="275"/>
      <c r="R1833" s="275"/>
      <c r="S1833" s="275"/>
      <c r="T1833" s="27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T1833" s="277" t="s">
        <v>153</v>
      </c>
      <c r="AU1833" s="277" t="s">
        <v>89</v>
      </c>
      <c r="AV1833" s="16" t="s">
        <v>92</v>
      </c>
      <c r="AW1833" s="16" t="s">
        <v>34</v>
      </c>
      <c r="AX1833" s="16" t="s">
        <v>80</v>
      </c>
      <c r="AY1833" s="277" t="s">
        <v>146</v>
      </c>
    </row>
    <row r="1834" s="13" customFormat="1">
      <c r="A1834" s="13"/>
      <c r="B1834" s="234"/>
      <c r="C1834" s="235"/>
      <c r="D1834" s="236" t="s">
        <v>153</v>
      </c>
      <c r="E1834" s="237" t="s">
        <v>1</v>
      </c>
      <c r="F1834" s="238" t="s">
        <v>897</v>
      </c>
      <c r="G1834" s="235"/>
      <c r="H1834" s="237" t="s">
        <v>1</v>
      </c>
      <c r="I1834" s="239"/>
      <c r="J1834" s="235"/>
      <c r="K1834" s="235"/>
      <c r="L1834" s="240"/>
      <c r="M1834" s="241"/>
      <c r="N1834" s="242"/>
      <c r="O1834" s="242"/>
      <c r="P1834" s="242"/>
      <c r="Q1834" s="242"/>
      <c r="R1834" s="242"/>
      <c r="S1834" s="242"/>
      <c r="T1834" s="24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4" t="s">
        <v>153</v>
      </c>
      <c r="AU1834" s="244" t="s">
        <v>89</v>
      </c>
      <c r="AV1834" s="13" t="s">
        <v>85</v>
      </c>
      <c r="AW1834" s="13" t="s">
        <v>34</v>
      </c>
      <c r="AX1834" s="13" t="s">
        <v>80</v>
      </c>
      <c r="AY1834" s="244" t="s">
        <v>146</v>
      </c>
    </row>
    <row r="1835" s="14" customFormat="1">
      <c r="A1835" s="14"/>
      <c r="B1835" s="245"/>
      <c r="C1835" s="246"/>
      <c r="D1835" s="236" t="s">
        <v>153</v>
      </c>
      <c r="E1835" s="247" t="s">
        <v>1</v>
      </c>
      <c r="F1835" s="248" t="s">
        <v>898</v>
      </c>
      <c r="G1835" s="246"/>
      <c r="H1835" s="249">
        <v>41.430999999999997</v>
      </c>
      <c r="I1835" s="250"/>
      <c r="J1835" s="246"/>
      <c r="K1835" s="246"/>
      <c r="L1835" s="251"/>
      <c r="M1835" s="252"/>
      <c r="N1835" s="253"/>
      <c r="O1835" s="253"/>
      <c r="P1835" s="253"/>
      <c r="Q1835" s="253"/>
      <c r="R1835" s="253"/>
      <c r="S1835" s="253"/>
      <c r="T1835" s="25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5" t="s">
        <v>153</v>
      </c>
      <c r="AU1835" s="255" t="s">
        <v>89</v>
      </c>
      <c r="AV1835" s="14" t="s">
        <v>89</v>
      </c>
      <c r="AW1835" s="14" t="s">
        <v>34</v>
      </c>
      <c r="AX1835" s="14" t="s">
        <v>80</v>
      </c>
      <c r="AY1835" s="255" t="s">
        <v>146</v>
      </c>
    </row>
    <row r="1836" s="15" customFormat="1">
      <c r="A1836" s="15"/>
      <c r="B1836" s="256"/>
      <c r="C1836" s="257"/>
      <c r="D1836" s="236" t="s">
        <v>153</v>
      </c>
      <c r="E1836" s="258" t="s">
        <v>1</v>
      </c>
      <c r="F1836" s="259" t="s">
        <v>158</v>
      </c>
      <c r="G1836" s="257"/>
      <c r="H1836" s="260">
        <v>1013.1</v>
      </c>
      <c r="I1836" s="261"/>
      <c r="J1836" s="257"/>
      <c r="K1836" s="257"/>
      <c r="L1836" s="262"/>
      <c r="M1836" s="263"/>
      <c r="N1836" s="264"/>
      <c r="O1836" s="264"/>
      <c r="P1836" s="264"/>
      <c r="Q1836" s="264"/>
      <c r="R1836" s="264"/>
      <c r="S1836" s="264"/>
      <c r="T1836" s="26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T1836" s="266" t="s">
        <v>153</v>
      </c>
      <c r="AU1836" s="266" t="s">
        <v>89</v>
      </c>
      <c r="AV1836" s="15" t="s">
        <v>95</v>
      </c>
      <c r="AW1836" s="15" t="s">
        <v>34</v>
      </c>
      <c r="AX1836" s="15" t="s">
        <v>85</v>
      </c>
      <c r="AY1836" s="266" t="s">
        <v>146</v>
      </c>
    </row>
    <row r="1837" s="12" customFormat="1" ht="25.92" customHeight="1">
      <c r="A1837" s="12"/>
      <c r="B1837" s="204"/>
      <c r="C1837" s="205"/>
      <c r="D1837" s="206" t="s">
        <v>79</v>
      </c>
      <c r="E1837" s="207" t="s">
        <v>903</v>
      </c>
      <c r="F1837" s="207" t="s">
        <v>904</v>
      </c>
      <c r="G1837" s="205"/>
      <c r="H1837" s="205"/>
      <c r="I1837" s="208"/>
      <c r="J1837" s="209">
        <f>BK1837</f>
        <v>0</v>
      </c>
      <c r="K1837" s="205"/>
      <c r="L1837" s="210"/>
      <c r="M1837" s="211"/>
      <c r="N1837" s="212"/>
      <c r="O1837" s="212"/>
      <c r="P1837" s="213">
        <f>SUM(P1838:P1858)</f>
        <v>0</v>
      </c>
      <c r="Q1837" s="212"/>
      <c r="R1837" s="213">
        <f>SUM(R1838:R1858)</f>
        <v>0</v>
      </c>
      <c r="S1837" s="212"/>
      <c r="T1837" s="214">
        <f>SUM(T1838:T1858)</f>
        <v>0</v>
      </c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R1837" s="215" t="s">
        <v>95</v>
      </c>
      <c r="AT1837" s="216" t="s">
        <v>79</v>
      </c>
      <c r="AU1837" s="216" t="s">
        <v>80</v>
      </c>
      <c r="AY1837" s="215" t="s">
        <v>146</v>
      </c>
      <c r="BK1837" s="217">
        <f>SUM(BK1838:BK1858)</f>
        <v>0</v>
      </c>
    </row>
    <row r="1838" s="2" customFormat="1" ht="16.5" customHeight="1">
      <c r="A1838" s="39"/>
      <c r="B1838" s="40"/>
      <c r="C1838" s="220" t="s">
        <v>905</v>
      </c>
      <c r="D1838" s="220" t="s">
        <v>148</v>
      </c>
      <c r="E1838" s="221" t="s">
        <v>906</v>
      </c>
      <c r="F1838" s="222" t="s">
        <v>907</v>
      </c>
      <c r="G1838" s="223" t="s">
        <v>908</v>
      </c>
      <c r="H1838" s="224">
        <v>10</v>
      </c>
      <c r="I1838" s="225"/>
      <c r="J1838" s="226">
        <f>ROUND(I1838*H1838,2)</f>
        <v>0</v>
      </c>
      <c r="K1838" s="227"/>
      <c r="L1838" s="45"/>
      <c r="M1838" s="228" t="s">
        <v>1</v>
      </c>
      <c r="N1838" s="229" t="s">
        <v>45</v>
      </c>
      <c r="O1838" s="92"/>
      <c r="P1838" s="230">
        <f>O1838*H1838</f>
        <v>0</v>
      </c>
      <c r="Q1838" s="230">
        <v>0</v>
      </c>
      <c r="R1838" s="230">
        <f>Q1838*H1838</f>
        <v>0</v>
      </c>
      <c r="S1838" s="230">
        <v>0</v>
      </c>
      <c r="T1838" s="231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32" t="s">
        <v>909</v>
      </c>
      <c r="AT1838" s="232" t="s">
        <v>148</v>
      </c>
      <c r="AU1838" s="232" t="s">
        <v>85</v>
      </c>
      <c r="AY1838" s="18" t="s">
        <v>146</v>
      </c>
      <c r="BE1838" s="233">
        <f>IF(N1838="základní",J1838,0)</f>
        <v>0</v>
      </c>
      <c r="BF1838" s="233">
        <f>IF(N1838="snížená",J1838,0)</f>
        <v>0</v>
      </c>
      <c r="BG1838" s="233">
        <f>IF(N1838="zákl. přenesená",J1838,0)</f>
        <v>0</v>
      </c>
      <c r="BH1838" s="233">
        <f>IF(N1838="sníž. přenesená",J1838,0)</f>
        <v>0</v>
      </c>
      <c r="BI1838" s="233">
        <f>IF(N1838="nulová",J1838,0)</f>
        <v>0</v>
      </c>
      <c r="BJ1838" s="18" t="s">
        <v>85</v>
      </c>
      <c r="BK1838" s="233">
        <f>ROUND(I1838*H1838,2)</f>
        <v>0</v>
      </c>
      <c r="BL1838" s="18" t="s">
        <v>909</v>
      </c>
      <c r="BM1838" s="232" t="s">
        <v>910</v>
      </c>
    </row>
    <row r="1839" s="13" customFormat="1">
      <c r="A1839" s="13"/>
      <c r="B1839" s="234"/>
      <c r="C1839" s="235"/>
      <c r="D1839" s="236" t="s">
        <v>153</v>
      </c>
      <c r="E1839" s="237" t="s">
        <v>1</v>
      </c>
      <c r="F1839" s="238" t="s">
        <v>911</v>
      </c>
      <c r="G1839" s="235"/>
      <c r="H1839" s="237" t="s">
        <v>1</v>
      </c>
      <c r="I1839" s="239"/>
      <c r="J1839" s="235"/>
      <c r="K1839" s="235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153</v>
      </c>
      <c r="AU1839" s="244" t="s">
        <v>85</v>
      </c>
      <c r="AV1839" s="13" t="s">
        <v>85</v>
      </c>
      <c r="AW1839" s="13" t="s">
        <v>34</v>
      </c>
      <c r="AX1839" s="13" t="s">
        <v>80</v>
      </c>
      <c r="AY1839" s="244" t="s">
        <v>146</v>
      </c>
    </row>
    <row r="1840" s="14" customFormat="1">
      <c r="A1840" s="14"/>
      <c r="B1840" s="245"/>
      <c r="C1840" s="246"/>
      <c r="D1840" s="236" t="s">
        <v>153</v>
      </c>
      <c r="E1840" s="247" t="s">
        <v>1</v>
      </c>
      <c r="F1840" s="248" t="s">
        <v>322</v>
      </c>
      <c r="G1840" s="246"/>
      <c r="H1840" s="249">
        <v>10</v>
      </c>
      <c r="I1840" s="250"/>
      <c r="J1840" s="246"/>
      <c r="K1840" s="246"/>
      <c r="L1840" s="251"/>
      <c r="M1840" s="252"/>
      <c r="N1840" s="253"/>
      <c r="O1840" s="253"/>
      <c r="P1840" s="253"/>
      <c r="Q1840" s="253"/>
      <c r="R1840" s="253"/>
      <c r="S1840" s="253"/>
      <c r="T1840" s="25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5" t="s">
        <v>153</v>
      </c>
      <c r="AU1840" s="255" t="s">
        <v>85</v>
      </c>
      <c r="AV1840" s="14" t="s">
        <v>89</v>
      </c>
      <c r="AW1840" s="14" t="s">
        <v>34</v>
      </c>
      <c r="AX1840" s="14" t="s">
        <v>85</v>
      </c>
      <c r="AY1840" s="255" t="s">
        <v>146</v>
      </c>
    </row>
    <row r="1841" s="2" customFormat="1" ht="16.5" customHeight="1">
      <c r="A1841" s="39"/>
      <c r="B1841" s="40"/>
      <c r="C1841" s="220" t="s">
        <v>912</v>
      </c>
      <c r="D1841" s="220" t="s">
        <v>148</v>
      </c>
      <c r="E1841" s="221" t="s">
        <v>913</v>
      </c>
      <c r="F1841" s="222" t="s">
        <v>914</v>
      </c>
      <c r="G1841" s="223" t="s">
        <v>908</v>
      </c>
      <c r="H1841" s="224">
        <v>10</v>
      </c>
      <c r="I1841" s="225"/>
      <c r="J1841" s="226">
        <f>ROUND(I1841*H1841,2)</f>
        <v>0</v>
      </c>
      <c r="K1841" s="227"/>
      <c r="L1841" s="45"/>
      <c r="M1841" s="228" t="s">
        <v>1</v>
      </c>
      <c r="N1841" s="229" t="s">
        <v>45</v>
      </c>
      <c r="O1841" s="92"/>
      <c r="P1841" s="230">
        <f>O1841*H1841</f>
        <v>0</v>
      </c>
      <c r="Q1841" s="230">
        <v>0</v>
      </c>
      <c r="R1841" s="230">
        <f>Q1841*H1841</f>
        <v>0</v>
      </c>
      <c r="S1841" s="230">
        <v>0</v>
      </c>
      <c r="T1841" s="231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32" t="s">
        <v>909</v>
      </c>
      <c r="AT1841" s="232" t="s">
        <v>148</v>
      </c>
      <c r="AU1841" s="232" t="s">
        <v>85</v>
      </c>
      <c r="AY1841" s="18" t="s">
        <v>146</v>
      </c>
      <c r="BE1841" s="233">
        <f>IF(N1841="základní",J1841,0)</f>
        <v>0</v>
      </c>
      <c r="BF1841" s="233">
        <f>IF(N1841="snížená",J1841,0)</f>
        <v>0</v>
      </c>
      <c r="BG1841" s="233">
        <f>IF(N1841="zákl. přenesená",J1841,0)</f>
        <v>0</v>
      </c>
      <c r="BH1841" s="233">
        <f>IF(N1841="sníž. přenesená",J1841,0)</f>
        <v>0</v>
      </c>
      <c r="BI1841" s="233">
        <f>IF(N1841="nulová",J1841,0)</f>
        <v>0</v>
      </c>
      <c r="BJ1841" s="18" t="s">
        <v>85</v>
      </c>
      <c r="BK1841" s="233">
        <f>ROUND(I1841*H1841,2)</f>
        <v>0</v>
      </c>
      <c r="BL1841" s="18" t="s">
        <v>909</v>
      </c>
      <c r="BM1841" s="232" t="s">
        <v>915</v>
      </c>
    </row>
    <row r="1842" s="13" customFormat="1">
      <c r="A1842" s="13"/>
      <c r="B1842" s="234"/>
      <c r="C1842" s="235"/>
      <c r="D1842" s="236" t="s">
        <v>153</v>
      </c>
      <c r="E1842" s="237" t="s">
        <v>1</v>
      </c>
      <c r="F1842" s="238" t="s">
        <v>911</v>
      </c>
      <c r="G1842" s="235"/>
      <c r="H1842" s="237" t="s">
        <v>1</v>
      </c>
      <c r="I1842" s="239"/>
      <c r="J1842" s="235"/>
      <c r="K1842" s="235"/>
      <c r="L1842" s="240"/>
      <c r="M1842" s="241"/>
      <c r="N1842" s="242"/>
      <c r="O1842" s="242"/>
      <c r="P1842" s="242"/>
      <c r="Q1842" s="242"/>
      <c r="R1842" s="242"/>
      <c r="S1842" s="242"/>
      <c r="T1842" s="24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4" t="s">
        <v>153</v>
      </c>
      <c r="AU1842" s="244" t="s">
        <v>85</v>
      </c>
      <c r="AV1842" s="13" t="s">
        <v>85</v>
      </c>
      <c r="AW1842" s="13" t="s">
        <v>34</v>
      </c>
      <c r="AX1842" s="13" t="s">
        <v>80</v>
      </c>
      <c r="AY1842" s="244" t="s">
        <v>146</v>
      </c>
    </row>
    <row r="1843" s="14" customFormat="1">
      <c r="A1843" s="14"/>
      <c r="B1843" s="245"/>
      <c r="C1843" s="246"/>
      <c r="D1843" s="236" t="s">
        <v>153</v>
      </c>
      <c r="E1843" s="247" t="s">
        <v>1</v>
      </c>
      <c r="F1843" s="248" t="s">
        <v>322</v>
      </c>
      <c r="G1843" s="246"/>
      <c r="H1843" s="249">
        <v>10</v>
      </c>
      <c r="I1843" s="250"/>
      <c r="J1843" s="246"/>
      <c r="K1843" s="246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153</v>
      </c>
      <c r="AU1843" s="255" t="s">
        <v>85</v>
      </c>
      <c r="AV1843" s="14" t="s">
        <v>89</v>
      </c>
      <c r="AW1843" s="14" t="s">
        <v>34</v>
      </c>
      <c r="AX1843" s="14" t="s">
        <v>85</v>
      </c>
      <c r="AY1843" s="255" t="s">
        <v>146</v>
      </c>
    </row>
    <row r="1844" s="2" customFormat="1" ht="16.5" customHeight="1">
      <c r="A1844" s="39"/>
      <c r="B1844" s="40"/>
      <c r="C1844" s="220" t="s">
        <v>916</v>
      </c>
      <c r="D1844" s="220" t="s">
        <v>148</v>
      </c>
      <c r="E1844" s="221" t="s">
        <v>917</v>
      </c>
      <c r="F1844" s="222" t="s">
        <v>918</v>
      </c>
      <c r="G1844" s="223" t="s">
        <v>908</v>
      </c>
      <c r="H1844" s="224">
        <v>10</v>
      </c>
      <c r="I1844" s="225"/>
      <c r="J1844" s="226">
        <f>ROUND(I1844*H1844,2)</f>
        <v>0</v>
      </c>
      <c r="K1844" s="227"/>
      <c r="L1844" s="45"/>
      <c r="M1844" s="228" t="s">
        <v>1</v>
      </c>
      <c r="N1844" s="229" t="s">
        <v>45</v>
      </c>
      <c r="O1844" s="92"/>
      <c r="P1844" s="230">
        <f>O1844*H1844</f>
        <v>0</v>
      </c>
      <c r="Q1844" s="230">
        <v>0</v>
      </c>
      <c r="R1844" s="230">
        <f>Q1844*H1844</f>
        <v>0</v>
      </c>
      <c r="S1844" s="230">
        <v>0</v>
      </c>
      <c r="T1844" s="231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2" t="s">
        <v>909</v>
      </c>
      <c r="AT1844" s="232" t="s">
        <v>148</v>
      </c>
      <c r="AU1844" s="232" t="s">
        <v>85</v>
      </c>
      <c r="AY1844" s="18" t="s">
        <v>146</v>
      </c>
      <c r="BE1844" s="233">
        <f>IF(N1844="základní",J1844,0)</f>
        <v>0</v>
      </c>
      <c r="BF1844" s="233">
        <f>IF(N1844="snížená",J1844,0)</f>
        <v>0</v>
      </c>
      <c r="BG1844" s="233">
        <f>IF(N1844="zákl. přenesená",J1844,0)</f>
        <v>0</v>
      </c>
      <c r="BH1844" s="233">
        <f>IF(N1844="sníž. přenesená",J1844,0)</f>
        <v>0</v>
      </c>
      <c r="BI1844" s="233">
        <f>IF(N1844="nulová",J1844,0)</f>
        <v>0</v>
      </c>
      <c r="BJ1844" s="18" t="s">
        <v>85</v>
      </c>
      <c r="BK1844" s="233">
        <f>ROUND(I1844*H1844,2)</f>
        <v>0</v>
      </c>
      <c r="BL1844" s="18" t="s">
        <v>909</v>
      </c>
      <c r="BM1844" s="232" t="s">
        <v>919</v>
      </c>
    </row>
    <row r="1845" s="13" customFormat="1">
      <c r="A1845" s="13"/>
      <c r="B1845" s="234"/>
      <c r="C1845" s="235"/>
      <c r="D1845" s="236" t="s">
        <v>153</v>
      </c>
      <c r="E1845" s="237" t="s">
        <v>1</v>
      </c>
      <c r="F1845" s="238" t="s">
        <v>911</v>
      </c>
      <c r="G1845" s="235"/>
      <c r="H1845" s="237" t="s">
        <v>1</v>
      </c>
      <c r="I1845" s="239"/>
      <c r="J1845" s="235"/>
      <c r="K1845" s="235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153</v>
      </c>
      <c r="AU1845" s="244" t="s">
        <v>85</v>
      </c>
      <c r="AV1845" s="13" t="s">
        <v>85</v>
      </c>
      <c r="AW1845" s="13" t="s">
        <v>34</v>
      </c>
      <c r="AX1845" s="13" t="s">
        <v>80</v>
      </c>
      <c r="AY1845" s="244" t="s">
        <v>146</v>
      </c>
    </row>
    <row r="1846" s="14" customFormat="1">
      <c r="A1846" s="14"/>
      <c r="B1846" s="245"/>
      <c r="C1846" s="246"/>
      <c r="D1846" s="236" t="s">
        <v>153</v>
      </c>
      <c r="E1846" s="247" t="s">
        <v>1</v>
      </c>
      <c r="F1846" s="248" t="s">
        <v>322</v>
      </c>
      <c r="G1846" s="246"/>
      <c r="H1846" s="249">
        <v>10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153</v>
      </c>
      <c r="AU1846" s="255" t="s">
        <v>85</v>
      </c>
      <c r="AV1846" s="14" t="s">
        <v>89</v>
      </c>
      <c r="AW1846" s="14" t="s">
        <v>34</v>
      </c>
      <c r="AX1846" s="14" t="s">
        <v>85</v>
      </c>
      <c r="AY1846" s="255" t="s">
        <v>146</v>
      </c>
    </row>
    <row r="1847" s="2" customFormat="1" ht="16.5" customHeight="1">
      <c r="A1847" s="39"/>
      <c r="B1847" s="40"/>
      <c r="C1847" s="220" t="s">
        <v>920</v>
      </c>
      <c r="D1847" s="220" t="s">
        <v>148</v>
      </c>
      <c r="E1847" s="221" t="s">
        <v>921</v>
      </c>
      <c r="F1847" s="222" t="s">
        <v>922</v>
      </c>
      <c r="G1847" s="223" t="s">
        <v>908</v>
      </c>
      <c r="H1847" s="224">
        <v>10</v>
      </c>
      <c r="I1847" s="225"/>
      <c r="J1847" s="226">
        <f>ROUND(I1847*H1847,2)</f>
        <v>0</v>
      </c>
      <c r="K1847" s="227"/>
      <c r="L1847" s="45"/>
      <c r="M1847" s="228" t="s">
        <v>1</v>
      </c>
      <c r="N1847" s="229" t="s">
        <v>45</v>
      </c>
      <c r="O1847" s="92"/>
      <c r="P1847" s="230">
        <f>O1847*H1847</f>
        <v>0</v>
      </c>
      <c r="Q1847" s="230">
        <v>0</v>
      </c>
      <c r="R1847" s="230">
        <f>Q1847*H1847</f>
        <v>0</v>
      </c>
      <c r="S1847" s="230">
        <v>0</v>
      </c>
      <c r="T1847" s="231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2" t="s">
        <v>909</v>
      </c>
      <c r="AT1847" s="232" t="s">
        <v>148</v>
      </c>
      <c r="AU1847" s="232" t="s">
        <v>85</v>
      </c>
      <c r="AY1847" s="18" t="s">
        <v>146</v>
      </c>
      <c r="BE1847" s="233">
        <f>IF(N1847="základní",J1847,0)</f>
        <v>0</v>
      </c>
      <c r="BF1847" s="233">
        <f>IF(N1847="snížená",J1847,0)</f>
        <v>0</v>
      </c>
      <c r="BG1847" s="233">
        <f>IF(N1847="zákl. přenesená",J1847,0)</f>
        <v>0</v>
      </c>
      <c r="BH1847" s="233">
        <f>IF(N1847="sníž. přenesená",J1847,0)</f>
        <v>0</v>
      </c>
      <c r="BI1847" s="233">
        <f>IF(N1847="nulová",J1847,0)</f>
        <v>0</v>
      </c>
      <c r="BJ1847" s="18" t="s">
        <v>85</v>
      </c>
      <c r="BK1847" s="233">
        <f>ROUND(I1847*H1847,2)</f>
        <v>0</v>
      </c>
      <c r="BL1847" s="18" t="s">
        <v>909</v>
      </c>
      <c r="BM1847" s="232" t="s">
        <v>923</v>
      </c>
    </row>
    <row r="1848" s="13" customFormat="1">
      <c r="A1848" s="13"/>
      <c r="B1848" s="234"/>
      <c r="C1848" s="235"/>
      <c r="D1848" s="236" t="s">
        <v>153</v>
      </c>
      <c r="E1848" s="237" t="s">
        <v>1</v>
      </c>
      <c r="F1848" s="238" t="s">
        <v>911</v>
      </c>
      <c r="G1848" s="235"/>
      <c r="H1848" s="237" t="s">
        <v>1</v>
      </c>
      <c r="I1848" s="239"/>
      <c r="J1848" s="235"/>
      <c r="K1848" s="235"/>
      <c r="L1848" s="240"/>
      <c r="M1848" s="241"/>
      <c r="N1848" s="242"/>
      <c r="O1848" s="242"/>
      <c r="P1848" s="242"/>
      <c r="Q1848" s="242"/>
      <c r="R1848" s="242"/>
      <c r="S1848" s="242"/>
      <c r="T1848" s="24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4" t="s">
        <v>153</v>
      </c>
      <c r="AU1848" s="244" t="s">
        <v>85</v>
      </c>
      <c r="AV1848" s="13" t="s">
        <v>85</v>
      </c>
      <c r="AW1848" s="13" t="s">
        <v>34</v>
      </c>
      <c r="AX1848" s="13" t="s">
        <v>80</v>
      </c>
      <c r="AY1848" s="244" t="s">
        <v>146</v>
      </c>
    </row>
    <row r="1849" s="14" customFormat="1">
      <c r="A1849" s="14"/>
      <c r="B1849" s="245"/>
      <c r="C1849" s="246"/>
      <c r="D1849" s="236" t="s">
        <v>153</v>
      </c>
      <c r="E1849" s="247" t="s">
        <v>1</v>
      </c>
      <c r="F1849" s="248" t="s">
        <v>322</v>
      </c>
      <c r="G1849" s="246"/>
      <c r="H1849" s="249">
        <v>10</v>
      </c>
      <c r="I1849" s="250"/>
      <c r="J1849" s="246"/>
      <c r="K1849" s="246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153</v>
      </c>
      <c r="AU1849" s="255" t="s">
        <v>85</v>
      </c>
      <c r="AV1849" s="14" t="s">
        <v>89</v>
      </c>
      <c r="AW1849" s="14" t="s">
        <v>34</v>
      </c>
      <c r="AX1849" s="14" t="s">
        <v>85</v>
      </c>
      <c r="AY1849" s="255" t="s">
        <v>146</v>
      </c>
    </row>
    <row r="1850" s="2" customFormat="1" ht="16.5" customHeight="1">
      <c r="A1850" s="39"/>
      <c r="B1850" s="40"/>
      <c r="C1850" s="220" t="s">
        <v>924</v>
      </c>
      <c r="D1850" s="220" t="s">
        <v>148</v>
      </c>
      <c r="E1850" s="221" t="s">
        <v>925</v>
      </c>
      <c r="F1850" s="222" t="s">
        <v>926</v>
      </c>
      <c r="G1850" s="223" t="s">
        <v>908</v>
      </c>
      <c r="H1850" s="224">
        <v>10</v>
      </c>
      <c r="I1850" s="225"/>
      <c r="J1850" s="226">
        <f>ROUND(I1850*H1850,2)</f>
        <v>0</v>
      </c>
      <c r="K1850" s="227"/>
      <c r="L1850" s="45"/>
      <c r="M1850" s="228" t="s">
        <v>1</v>
      </c>
      <c r="N1850" s="229" t="s">
        <v>45</v>
      </c>
      <c r="O1850" s="92"/>
      <c r="P1850" s="230">
        <f>O1850*H1850</f>
        <v>0</v>
      </c>
      <c r="Q1850" s="230">
        <v>0</v>
      </c>
      <c r="R1850" s="230">
        <f>Q1850*H1850</f>
        <v>0</v>
      </c>
      <c r="S1850" s="230">
        <v>0</v>
      </c>
      <c r="T1850" s="231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2" t="s">
        <v>909</v>
      </c>
      <c r="AT1850" s="232" t="s">
        <v>148</v>
      </c>
      <c r="AU1850" s="232" t="s">
        <v>85</v>
      </c>
      <c r="AY1850" s="18" t="s">
        <v>146</v>
      </c>
      <c r="BE1850" s="233">
        <f>IF(N1850="základní",J1850,0)</f>
        <v>0</v>
      </c>
      <c r="BF1850" s="233">
        <f>IF(N1850="snížená",J1850,0)</f>
        <v>0</v>
      </c>
      <c r="BG1850" s="233">
        <f>IF(N1850="zákl. přenesená",J1850,0)</f>
        <v>0</v>
      </c>
      <c r="BH1850" s="233">
        <f>IF(N1850="sníž. přenesená",J1850,0)</f>
        <v>0</v>
      </c>
      <c r="BI1850" s="233">
        <f>IF(N1850="nulová",J1850,0)</f>
        <v>0</v>
      </c>
      <c r="BJ1850" s="18" t="s">
        <v>85</v>
      </c>
      <c r="BK1850" s="233">
        <f>ROUND(I1850*H1850,2)</f>
        <v>0</v>
      </c>
      <c r="BL1850" s="18" t="s">
        <v>909</v>
      </c>
      <c r="BM1850" s="232" t="s">
        <v>927</v>
      </c>
    </row>
    <row r="1851" s="13" customFormat="1">
      <c r="A1851" s="13"/>
      <c r="B1851" s="234"/>
      <c r="C1851" s="235"/>
      <c r="D1851" s="236" t="s">
        <v>153</v>
      </c>
      <c r="E1851" s="237" t="s">
        <v>1</v>
      </c>
      <c r="F1851" s="238" t="s">
        <v>911</v>
      </c>
      <c r="G1851" s="235"/>
      <c r="H1851" s="237" t="s">
        <v>1</v>
      </c>
      <c r="I1851" s="239"/>
      <c r="J1851" s="235"/>
      <c r="K1851" s="235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153</v>
      </c>
      <c r="AU1851" s="244" t="s">
        <v>85</v>
      </c>
      <c r="AV1851" s="13" t="s">
        <v>85</v>
      </c>
      <c r="AW1851" s="13" t="s">
        <v>34</v>
      </c>
      <c r="AX1851" s="13" t="s">
        <v>80</v>
      </c>
      <c r="AY1851" s="244" t="s">
        <v>146</v>
      </c>
    </row>
    <row r="1852" s="14" customFormat="1">
      <c r="A1852" s="14"/>
      <c r="B1852" s="245"/>
      <c r="C1852" s="246"/>
      <c r="D1852" s="236" t="s">
        <v>153</v>
      </c>
      <c r="E1852" s="247" t="s">
        <v>1</v>
      </c>
      <c r="F1852" s="248" t="s">
        <v>322</v>
      </c>
      <c r="G1852" s="246"/>
      <c r="H1852" s="249">
        <v>10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153</v>
      </c>
      <c r="AU1852" s="255" t="s">
        <v>85</v>
      </c>
      <c r="AV1852" s="14" t="s">
        <v>89</v>
      </c>
      <c r="AW1852" s="14" t="s">
        <v>34</v>
      </c>
      <c r="AX1852" s="14" t="s">
        <v>85</v>
      </c>
      <c r="AY1852" s="255" t="s">
        <v>146</v>
      </c>
    </row>
    <row r="1853" s="2" customFormat="1" ht="16.5" customHeight="1">
      <c r="A1853" s="39"/>
      <c r="B1853" s="40"/>
      <c r="C1853" s="220" t="s">
        <v>928</v>
      </c>
      <c r="D1853" s="220" t="s">
        <v>148</v>
      </c>
      <c r="E1853" s="221" t="s">
        <v>929</v>
      </c>
      <c r="F1853" s="222" t="s">
        <v>930</v>
      </c>
      <c r="G1853" s="223" t="s">
        <v>908</v>
      </c>
      <c r="H1853" s="224">
        <v>10</v>
      </c>
      <c r="I1853" s="225"/>
      <c r="J1853" s="226">
        <f>ROUND(I1853*H1853,2)</f>
        <v>0</v>
      </c>
      <c r="K1853" s="227"/>
      <c r="L1853" s="45"/>
      <c r="M1853" s="228" t="s">
        <v>1</v>
      </c>
      <c r="N1853" s="229" t="s">
        <v>45</v>
      </c>
      <c r="O1853" s="92"/>
      <c r="P1853" s="230">
        <f>O1853*H1853</f>
        <v>0</v>
      </c>
      <c r="Q1853" s="230">
        <v>0</v>
      </c>
      <c r="R1853" s="230">
        <f>Q1853*H1853</f>
        <v>0</v>
      </c>
      <c r="S1853" s="230">
        <v>0</v>
      </c>
      <c r="T1853" s="231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2" t="s">
        <v>909</v>
      </c>
      <c r="AT1853" s="232" t="s">
        <v>148</v>
      </c>
      <c r="AU1853" s="232" t="s">
        <v>85</v>
      </c>
      <c r="AY1853" s="18" t="s">
        <v>146</v>
      </c>
      <c r="BE1853" s="233">
        <f>IF(N1853="základní",J1853,0)</f>
        <v>0</v>
      </c>
      <c r="BF1853" s="233">
        <f>IF(N1853="snížená",J1853,0)</f>
        <v>0</v>
      </c>
      <c r="BG1853" s="233">
        <f>IF(N1853="zákl. přenesená",J1853,0)</f>
        <v>0</v>
      </c>
      <c r="BH1853" s="233">
        <f>IF(N1853="sníž. přenesená",J1853,0)</f>
        <v>0</v>
      </c>
      <c r="BI1853" s="233">
        <f>IF(N1853="nulová",J1853,0)</f>
        <v>0</v>
      </c>
      <c r="BJ1853" s="18" t="s">
        <v>85</v>
      </c>
      <c r="BK1853" s="233">
        <f>ROUND(I1853*H1853,2)</f>
        <v>0</v>
      </c>
      <c r="BL1853" s="18" t="s">
        <v>909</v>
      </c>
      <c r="BM1853" s="232" t="s">
        <v>931</v>
      </c>
    </row>
    <row r="1854" s="13" customFormat="1">
      <c r="A1854" s="13"/>
      <c r="B1854" s="234"/>
      <c r="C1854" s="235"/>
      <c r="D1854" s="236" t="s">
        <v>153</v>
      </c>
      <c r="E1854" s="237" t="s">
        <v>1</v>
      </c>
      <c r="F1854" s="238" t="s">
        <v>911</v>
      </c>
      <c r="G1854" s="235"/>
      <c r="H1854" s="237" t="s">
        <v>1</v>
      </c>
      <c r="I1854" s="239"/>
      <c r="J1854" s="235"/>
      <c r="K1854" s="235"/>
      <c r="L1854" s="240"/>
      <c r="M1854" s="241"/>
      <c r="N1854" s="242"/>
      <c r="O1854" s="242"/>
      <c r="P1854" s="242"/>
      <c r="Q1854" s="242"/>
      <c r="R1854" s="242"/>
      <c r="S1854" s="242"/>
      <c r="T1854" s="24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4" t="s">
        <v>153</v>
      </c>
      <c r="AU1854" s="244" t="s">
        <v>85</v>
      </c>
      <c r="AV1854" s="13" t="s">
        <v>85</v>
      </c>
      <c r="AW1854" s="13" t="s">
        <v>34</v>
      </c>
      <c r="AX1854" s="13" t="s">
        <v>80</v>
      </c>
      <c r="AY1854" s="244" t="s">
        <v>146</v>
      </c>
    </row>
    <row r="1855" s="14" customFormat="1">
      <c r="A1855" s="14"/>
      <c r="B1855" s="245"/>
      <c r="C1855" s="246"/>
      <c r="D1855" s="236" t="s">
        <v>153</v>
      </c>
      <c r="E1855" s="247" t="s">
        <v>1</v>
      </c>
      <c r="F1855" s="248" t="s">
        <v>322</v>
      </c>
      <c r="G1855" s="246"/>
      <c r="H1855" s="249">
        <v>10</v>
      </c>
      <c r="I1855" s="250"/>
      <c r="J1855" s="246"/>
      <c r="K1855" s="246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153</v>
      </c>
      <c r="AU1855" s="255" t="s">
        <v>85</v>
      </c>
      <c r="AV1855" s="14" t="s">
        <v>89</v>
      </c>
      <c r="AW1855" s="14" t="s">
        <v>34</v>
      </c>
      <c r="AX1855" s="14" t="s">
        <v>85</v>
      </c>
      <c r="AY1855" s="255" t="s">
        <v>146</v>
      </c>
    </row>
    <row r="1856" s="2" customFormat="1" ht="16.5" customHeight="1">
      <c r="A1856" s="39"/>
      <c r="B1856" s="40"/>
      <c r="C1856" s="220" t="s">
        <v>932</v>
      </c>
      <c r="D1856" s="220" t="s">
        <v>148</v>
      </c>
      <c r="E1856" s="221" t="s">
        <v>933</v>
      </c>
      <c r="F1856" s="222" t="s">
        <v>934</v>
      </c>
      <c r="G1856" s="223" t="s">
        <v>908</v>
      </c>
      <c r="H1856" s="224">
        <v>10</v>
      </c>
      <c r="I1856" s="225"/>
      <c r="J1856" s="226">
        <f>ROUND(I1856*H1856,2)</f>
        <v>0</v>
      </c>
      <c r="K1856" s="227"/>
      <c r="L1856" s="45"/>
      <c r="M1856" s="228" t="s">
        <v>1</v>
      </c>
      <c r="N1856" s="229" t="s">
        <v>45</v>
      </c>
      <c r="O1856" s="92"/>
      <c r="P1856" s="230">
        <f>O1856*H1856</f>
        <v>0</v>
      </c>
      <c r="Q1856" s="230">
        <v>0</v>
      </c>
      <c r="R1856" s="230">
        <f>Q1856*H1856</f>
        <v>0</v>
      </c>
      <c r="S1856" s="230">
        <v>0</v>
      </c>
      <c r="T1856" s="231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2" t="s">
        <v>909</v>
      </c>
      <c r="AT1856" s="232" t="s">
        <v>148</v>
      </c>
      <c r="AU1856" s="232" t="s">
        <v>85</v>
      </c>
      <c r="AY1856" s="18" t="s">
        <v>146</v>
      </c>
      <c r="BE1856" s="233">
        <f>IF(N1856="základní",J1856,0)</f>
        <v>0</v>
      </c>
      <c r="BF1856" s="233">
        <f>IF(N1856="snížená",J1856,0)</f>
        <v>0</v>
      </c>
      <c r="BG1856" s="233">
        <f>IF(N1856="zákl. přenesená",J1856,0)</f>
        <v>0</v>
      </c>
      <c r="BH1856" s="233">
        <f>IF(N1856="sníž. přenesená",J1856,0)</f>
        <v>0</v>
      </c>
      <c r="BI1856" s="233">
        <f>IF(N1856="nulová",J1856,0)</f>
        <v>0</v>
      </c>
      <c r="BJ1856" s="18" t="s">
        <v>85</v>
      </c>
      <c r="BK1856" s="233">
        <f>ROUND(I1856*H1856,2)</f>
        <v>0</v>
      </c>
      <c r="BL1856" s="18" t="s">
        <v>909</v>
      </c>
      <c r="BM1856" s="232" t="s">
        <v>935</v>
      </c>
    </row>
    <row r="1857" s="13" customFormat="1">
      <c r="A1857" s="13"/>
      <c r="B1857" s="234"/>
      <c r="C1857" s="235"/>
      <c r="D1857" s="236" t="s">
        <v>153</v>
      </c>
      <c r="E1857" s="237" t="s">
        <v>1</v>
      </c>
      <c r="F1857" s="238" t="s">
        <v>911</v>
      </c>
      <c r="G1857" s="235"/>
      <c r="H1857" s="237" t="s">
        <v>1</v>
      </c>
      <c r="I1857" s="239"/>
      <c r="J1857" s="235"/>
      <c r="K1857" s="235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153</v>
      </c>
      <c r="AU1857" s="244" t="s">
        <v>85</v>
      </c>
      <c r="AV1857" s="13" t="s">
        <v>85</v>
      </c>
      <c r="AW1857" s="13" t="s">
        <v>34</v>
      </c>
      <c r="AX1857" s="13" t="s">
        <v>80</v>
      </c>
      <c r="AY1857" s="244" t="s">
        <v>146</v>
      </c>
    </row>
    <row r="1858" s="14" customFormat="1">
      <c r="A1858" s="14"/>
      <c r="B1858" s="245"/>
      <c r="C1858" s="246"/>
      <c r="D1858" s="236" t="s">
        <v>153</v>
      </c>
      <c r="E1858" s="247" t="s">
        <v>1</v>
      </c>
      <c r="F1858" s="248" t="s">
        <v>322</v>
      </c>
      <c r="G1858" s="246"/>
      <c r="H1858" s="249">
        <v>10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153</v>
      </c>
      <c r="AU1858" s="255" t="s">
        <v>85</v>
      </c>
      <c r="AV1858" s="14" t="s">
        <v>89</v>
      </c>
      <c r="AW1858" s="14" t="s">
        <v>34</v>
      </c>
      <c r="AX1858" s="14" t="s">
        <v>85</v>
      </c>
      <c r="AY1858" s="255" t="s">
        <v>146</v>
      </c>
    </row>
    <row r="1859" s="12" customFormat="1" ht="25.92" customHeight="1">
      <c r="A1859" s="12"/>
      <c r="B1859" s="204"/>
      <c r="C1859" s="205"/>
      <c r="D1859" s="206" t="s">
        <v>79</v>
      </c>
      <c r="E1859" s="207" t="s">
        <v>936</v>
      </c>
      <c r="F1859" s="207" t="s">
        <v>937</v>
      </c>
      <c r="G1859" s="205"/>
      <c r="H1859" s="205"/>
      <c r="I1859" s="208"/>
      <c r="J1859" s="209">
        <f>BK1859</f>
        <v>0</v>
      </c>
      <c r="K1859" s="205"/>
      <c r="L1859" s="210"/>
      <c r="M1859" s="211"/>
      <c r="N1859" s="212"/>
      <c r="O1859" s="212"/>
      <c r="P1859" s="213">
        <f>P1860</f>
        <v>0</v>
      </c>
      <c r="Q1859" s="212"/>
      <c r="R1859" s="213">
        <f>R1860</f>
        <v>0</v>
      </c>
      <c r="S1859" s="212"/>
      <c r="T1859" s="214">
        <f>T1860</f>
        <v>0</v>
      </c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R1859" s="215" t="s">
        <v>95</v>
      </c>
      <c r="AT1859" s="216" t="s">
        <v>79</v>
      </c>
      <c r="AU1859" s="216" t="s">
        <v>80</v>
      </c>
      <c r="AY1859" s="215" t="s">
        <v>146</v>
      </c>
      <c r="BK1859" s="217">
        <f>BK1860</f>
        <v>0</v>
      </c>
    </row>
    <row r="1860" s="12" customFormat="1" ht="22.8" customHeight="1">
      <c r="A1860" s="12"/>
      <c r="B1860" s="204"/>
      <c r="C1860" s="205"/>
      <c r="D1860" s="206" t="s">
        <v>79</v>
      </c>
      <c r="E1860" s="218" t="s">
        <v>938</v>
      </c>
      <c r="F1860" s="218" t="s">
        <v>939</v>
      </c>
      <c r="G1860" s="205"/>
      <c r="H1860" s="205"/>
      <c r="I1860" s="208"/>
      <c r="J1860" s="219">
        <f>BK1860</f>
        <v>0</v>
      </c>
      <c r="K1860" s="205"/>
      <c r="L1860" s="210"/>
      <c r="M1860" s="211"/>
      <c r="N1860" s="212"/>
      <c r="O1860" s="212"/>
      <c r="P1860" s="213">
        <f>SUM(P1861:P1864)</f>
        <v>0</v>
      </c>
      <c r="Q1860" s="212"/>
      <c r="R1860" s="213">
        <f>SUM(R1861:R1864)</f>
        <v>0</v>
      </c>
      <c r="S1860" s="212"/>
      <c r="T1860" s="214">
        <f>SUM(T1861:T1864)</f>
        <v>0</v>
      </c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R1860" s="215" t="s">
        <v>95</v>
      </c>
      <c r="AT1860" s="216" t="s">
        <v>79</v>
      </c>
      <c r="AU1860" s="216" t="s">
        <v>85</v>
      </c>
      <c r="AY1860" s="215" t="s">
        <v>146</v>
      </c>
      <c r="BK1860" s="217">
        <f>SUM(BK1861:BK1864)</f>
        <v>0</v>
      </c>
    </row>
    <row r="1861" s="2" customFormat="1" ht="16.5" customHeight="1">
      <c r="A1861" s="39"/>
      <c r="B1861" s="40"/>
      <c r="C1861" s="220" t="s">
        <v>940</v>
      </c>
      <c r="D1861" s="220" t="s">
        <v>148</v>
      </c>
      <c r="E1861" s="221" t="s">
        <v>322</v>
      </c>
      <c r="F1861" s="222" t="s">
        <v>941</v>
      </c>
      <c r="G1861" s="223" t="s">
        <v>942</v>
      </c>
      <c r="H1861" s="224">
        <v>1</v>
      </c>
      <c r="I1861" s="225"/>
      <c r="J1861" s="226">
        <f>ROUND(I1861*H1861,2)</f>
        <v>0</v>
      </c>
      <c r="K1861" s="227"/>
      <c r="L1861" s="45"/>
      <c r="M1861" s="228" t="s">
        <v>1</v>
      </c>
      <c r="N1861" s="229" t="s">
        <v>45</v>
      </c>
      <c r="O1861" s="92"/>
      <c r="P1861" s="230">
        <f>O1861*H1861</f>
        <v>0</v>
      </c>
      <c r="Q1861" s="230">
        <v>0</v>
      </c>
      <c r="R1861" s="230">
        <f>Q1861*H1861</f>
        <v>0</v>
      </c>
      <c r="S1861" s="230">
        <v>0</v>
      </c>
      <c r="T1861" s="231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2" t="s">
        <v>909</v>
      </c>
      <c r="AT1861" s="232" t="s">
        <v>148</v>
      </c>
      <c r="AU1861" s="232" t="s">
        <v>89</v>
      </c>
      <c r="AY1861" s="18" t="s">
        <v>146</v>
      </c>
      <c r="BE1861" s="233">
        <f>IF(N1861="základní",J1861,0)</f>
        <v>0</v>
      </c>
      <c r="BF1861" s="233">
        <f>IF(N1861="snížená",J1861,0)</f>
        <v>0</v>
      </c>
      <c r="BG1861" s="233">
        <f>IF(N1861="zákl. přenesená",J1861,0)</f>
        <v>0</v>
      </c>
      <c r="BH1861" s="233">
        <f>IF(N1861="sníž. přenesená",J1861,0)</f>
        <v>0</v>
      </c>
      <c r="BI1861" s="233">
        <f>IF(N1861="nulová",J1861,0)</f>
        <v>0</v>
      </c>
      <c r="BJ1861" s="18" t="s">
        <v>85</v>
      </c>
      <c r="BK1861" s="233">
        <f>ROUND(I1861*H1861,2)</f>
        <v>0</v>
      </c>
      <c r="BL1861" s="18" t="s">
        <v>909</v>
      </c>
      <c r="BM1861" s="232" t="s">
        <v>943</v>
      </c>
    </row>
    <row r="1862" s="2" customFormat="1" ht="16.5" customHeight="1">
      <c r="A1862" s="39"/>
      <c r="B1862" s="40"/>
      <c r="C1862" s="220" t="s">
        <v>944</v>
      </c>
      <c r="D1862" s="220" t="s">
        <v>148</v>
      </c>
      <c r="E1862" s="221" t="s">
        <v>945</v>
      </c>
      <c r="F1862" s="222" t="s">
        <v>946</v>
      </c>
      <c r="G1862" s="223" t="s">
        <v>942</v>
      </c>
      <c r="H1862" s="224">
        <v>1</v>
      </c>
      <c r="I1862" s="225"/>
      <c r="J1862" s="226">
        <f>ROUND(I1862*H1862,2)</f>
        <v>0</v>
      </c>
      <c r="K1862" s="227"/>
      <c r="L1862" s="45"/>
      <c r="M1862" s="228" t="s">
        <v>1</v>
      </c>
      <c r="N1862" s="229" t="s">
        <v>45</v>
      </c>
      <c r="O1862" s="92"/>
      <c r="P1862" s="230">
        <f>O1862*H1862</f>
        <v>0</v>
      </c>
      <c r="Q1862" s="230">
        <v>0</v>
      </c>
      <c r="R1862" s="230">
        <f>Q1862*H1862</f>
        <v>0</v>
      </c>
      <c r="S1862" s="230">
        <v>0</v>
      </c>
      <c r="T1862" s="231">
        <f>S1862*H1862</f>
        <v>0</v>
      </c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R1862" s="232" t="s">
        <v>909</v>
      </c>
      <c r="AT1862" s="232" t="s">
        <v>148</v>
      </c>
      <c r="AU1862" s="232" t="s">
        <v>89</v>
      </c>
      <c r="AY1862" s="18" t="s">
        <v>146</v>
      </c>
      <c r="BE1862" s="233">
        <f>IF(N1862="základní",J1862,0)</f>
        <v>0</v>
      </c>
      <c r="BF1862" s="233">
        <f>IF(N1862="snížená",J1862,0)</f>
        <v>0</v>
      </c>
      <c r="BG1862" s="233">
        <f>IF(N1862="zákl. přenesená",J1862,0)</f>
        <v>0</v>
      </c>
      <c r="BH1862" s="233">
        <f>IF(N1862="sníž. přenesená",J1862,0)</f>
        <v>0</v>
      </c>
      <c r="BI1862" s="233">
        <f>IF(N1862="nulová",J1862,0)</f>
        <v>0</v>
      </c>
      <c r="BJ1862" s="18" t="s">
        <v>85</v>
      </c>
      <c r="BK1862" s="233">
        <f>ROUND(I1862*H1862,2)</f>
        <v>0</v>
      </c>
      <c r="BL1862" s="18" t="s">
        <v>909</v>
      </c>
      <c r="BM1862" s="232" t="s">
        <v>947</v>
      </c>
    </row>
    <row r="1863" s="2" customFormat="1" ht="16.5" customHeight="1">
      <c r="A1863" s="39"/>
      <c r="B1863" s="40"/>
      <c r="C1863" s="220" t="s">
        <v>948</v>
      </c>
      <c r="D1863" s="220" t="s">
        <v>148</v>
      </c>
      <c r="E1863" s="221" t="s">
        <v>8</v>
      </c>
      <c r="F1863" s="222" t="s">
        <v>949</v>
      </c>
      <c r="G1863" s="223" t="s">
        <v>942</v>
      </c>
      <c r="H1863" s="224">
        <v>4</v>
      </c>
      <c r="I1863" s="225"/>
      <c r="J1863" s="226">
        <f>ROUND(I1863*H1863,2)</f>
        <v>0</v>
      </c>
      <c r="K1863" s="227"/>
      <c r="L1863" s="45"/>
      <c r="M1863" s="228" t="s">
        <v>1</v>
      </c>
      <c r="N1863" s="229" t="s">
        <v>45</v>
      </c>
      <c r="O1863" s="92"/>
      <c r="P1863" s="230">
        <f>O1863*H1863</f>
        <v>0</v>
      </c>
      <c r="Q1863" s="230">
        <v>0</v>
      </c>
      <c r="R1863" s="230">
        <f>Q1863*H1863</f>
        <v>0</v>
      </c>
      <c r="S1863" s="230">
        <v>0</v>
      </c>
      <c r="T1863" s="231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32" t="s">
        <v>909</v>
      </c>
      <c r="AT1863" s="232" t="s">
        <v>148</v>
      </c>
      <c r="AU1863" s="232" t="s">
        <v>89</v>
      </c>
      <c r="AY1863" s="18" t="s">
        <v>146</v>
      </c>
      <c r="BE1863" s="233">
        <f>IF(N1863="základní",J1863,0)</f>
        <v>0</v>
      </c>
      <c r="BF1863" s="233">
        <f>IF(N1863="snížená",J1863,0)</f>
        <v>0</v>
      </c>
      <c r="BG1863" s="233">
        <f>IF(N1863="zákl. přenesená",J1863,0)</f>
        <v>0</v>
      </c>
      <c r="BH1863" s="233">
        <f>IF(N1863="sníž. přenesená",J1863,0)</f>
        <v>0</v>
      </c>
      <c r="BI1863" s="233">
        <f>IF(N1863="nulová",J1863,0)</f>
        <v>0</v>
      </c>
      <c r="BJ1863" s="18" t="s">
        <v>85</v>
      </c>
      <c r="BK1863" s="233">
        <f>ROUND(I1863*H1863,2)</f>
        <v>0</v>
      </c>
      <c r="BL1863" s="18" t="s">
        <v>909</v>
      </c>
      <c r="BM1863" s="232" t="s">
        <v>950</v>
      </c>
    </row>
    <row r="1864" s="2" customFormat="1" ht="16.5" customHeight="1">
      <c r="A1864" s="39"/>
      <c r="B1864" s="40"/>
      <c r="C1864" s="220" t="s">
        <v>951</v>
      </c>
      <c r="D1864" s="220" t="s">
        <v>148</v>
      </c>
      <c r="E1864" s="221" t="s">
        <v>332</v>
      </c>
      <c r="F1864" s="222" t="s">
        <v>952</v>
      </c>
      <c r="G1864" s="223" t="s">
        <v>942</v>
      </c>
      <c r="H1864" s="224">
        <v>1</v>
      </c>
      <c r="I1864" s="225"/>
      <c r="J1864" s="226">
        <f>ROUND(I1864*H1864,2)</f>
        <v>0</v>
      </c>
      <c r="K1864" s="227"/>
      <c r="L1864" s="45"/>
      <c r="M1864" s="290" t="s">
        <v>1</v>
      </c>
      <c r="N1864" s="291" t="s">
        <v>45</v>
      </c>
      <c r="O1864" s="292"/>
      <c r="P1864" s="293">
        <f>O1864*H1864</f>
        <v>0</v>
      </c>
      <c r="Q1864" s="293">
        <v>0</v>
      </c>
      <c r="R1864" s="293">
        <f>Q1864*H1864</f>
        <v>0</v>
      </c>
      <c r="S1864" s="293">
        <v>0</v>
      </c>
      <c r="T1864" s="294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32" t="s">
        <v>909</v>
      </c>
      <c r="AT1864" s="232" t="s">
        <v>148</v>
      </c>
      <c r="AU1864" s="232" t="s">
        <v>89</v>
      </c>
      <c r="AY1864" s="18" t="s">
        <v>146</v>
      </c>
      <c r="BE1864" s="233">
        <f>IF(N1864="základní",J1864,0)</f>
        <v>0</v>
      </c>
      <c r="BF1864" s="233">
        <f>IF(N1864="snížená",J1864,0)</f>
        <v>0</v>
      </c>
      <c r="BG1864" s="233">
        <f>IF(N1864="zákl. přenesená",J1864,0)</f>
        <v>0</v>
      </c>
      <c r="BH1864" s="233">
        <f>IF(N1864="sníž. přenesená",J1864,0)</f>
        <v>0</v>
      </c>
      <c r="BI1864" s="233">
        <f>IF(N1864="nulová",J1864,0)</f>
        <v>0</v>
      </c>
      <c r="BJ1864" s="18" t="s">
        <v>85</v>
      </c>
      <c r="BK1864" s="233">
        <f>ROUND(I1864*H1864,2)</f>
        <v>0</v>
      </c>
      <c r="BL1864" s="18" t="s">
        <v>909</v>
      </c>
      <c r="BM1864" s="232" t="s">
        <v>953</v>
      </c>
    </row>
    <row r="1865" s="2" customFormat="1" ht="6.96" customHeight="1">
      <c r="A1865" s="39"/>
      <c r="B1865" s="67"/>
      <c r="C1865" s="68"/>
      <c r="D1865" s="68"/>
      <c r="E1865" s="68"/>
      <c r="F1865" s="68"/>
      <c r="G1865" s="68"/>
      <c r="H1865" s="68"/>
      <c r="I1865" s="68"/>
      <c r="J1865" s="68"/>
      <c r="K1865" s="68"/>
      <c r="L1865" s="45"/>
      <c r="M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</row>
  </sheetData>
  <sheetProtection sheet="1" autoFilter="0" formatColumns="0" formatRows="0" objects="1" scenarios="1" spinCount="100000" saltValue="SNeFf+cZPEOm7zF3EzgeWX9/dvltD7oonS+We3BqZnWvDYrroq2HNbWdxnSoLjrIdEIUrv7H/dqYZhP19grxPw==" hashValue="2PkxVMCeadJB7/Rd4GUjw2DbYDl54MYo1wxGeWmXg/zQKFdQ5M28PSjgTVM05x5E44ex+geDRy3dj6aOCkF1sA==" algorithmName="SHA-512" password="CC35"/>
  <autoFilter ref="C134:K1864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ČÁSTI 1NP STŘEDISKA ZDRAVÍ_ČÁST ZBÝVAJÍCÍ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ROUND((SUM(BE122:BE222)),  2)</f>
        <v>0</v>
      </c>
      <c r="G33" s="39"/>
      <c r="H33" s="39"/>
      <c r="I33" s="156">
        <v>0.20999999999999999</v>
      </c>
      <c r="J33" s="155">
        <f>ROUND(((SUM(BE122:BE222))*I33),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ROUND((SUM(BF122:BF222)),  2)</f>
        <v>0</v>
      </c>
      <c r="G34" s="39"/>
      <c r="H34" s="39"/>
      <c r="I34" s="156">
        <v>0.12</v>
      </c>
      <c r="J34" s="155">
        <f>ROUND(((SUM(BF122:BF222))*I34),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ROUND((SUM(BG122:BG222)),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ROUND((SUM(BH122:BH222)),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ROUND((SUM(BI122:BI222)),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ČÁSTI 1NP STŘEDISKA ZDRAVÍ_ČÁST ZBÝVAJÍCÍ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Dobříš</v>
      </c>
      <c r="G89" s="41"/>
      <c r="H89" s="41"/>
      <c r="I89" s="33" t="s">
        <v>22</v>
      </c>
      <c r="J89" s="80" t="str">
        <f>IF(J12="","",J12)</f>
        <v>6. 6. 2024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Město Dobříš </v>
      </c>
      <c r="G91" s="41"/>
      <c r="H91" s="41"/>
      <c r="I91" s="33" t="s">
        <v>31</v>
      </c>
      <c r="J91" s="37" t="str">
        <f>E21</f>
        <v xml:space="preserve">NeOn projekting s.r.o.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Dussen, spol. s 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112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116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119</v>
      </c>
      <c r="E99" s="183"/>
      <c r="F99" s="183"/>
      <c r="G99" s="183"/>
      <c r="H99" s="183"/>
      <c r="I99" s="183"/>
      <c r="J99" s="184">
        <f>J128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955</v>
      </c>
      <c r="E100" s="189"/>
      <c r="F100" s="189"/>
      <c r="G100" s="189"/>
      <c r="H100" s="189"/>
      <c r="I100" s="189"/>
      <c r="J100" s="190">
        <f>J129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956</v>
      </c>
      <c r="E101" s="189"/>
      <c r="F101" s="189"/>
      <c r="G101" s="189"/>
      <c r="H101" s="189"/>
      <c r="I101" s="189"/>
      <c r="J101" s="190">
        <f>J151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957</v>
      </c>
      <c r="E102" s="189"/>
      <c r="F102" s="189"/>
      <c r="G102" s="189"/>
      <c r="H102" s="189"/>
      <c r="I102" s="189"/>
      <c r="J102" s="190">
        <f>J180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STAVEBNÍ ÚPRAVY ČÁSTI 1NP STŘEDISKA ZDRAVÍ_ČÁST ZBÝVAJÍCÍ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2 - ZTI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Dobříš</v>
      </c>
      <c r="G116" s="41"/>
      <c r="H116" s="41"/>
      <c r="I116" s="33" t="s">
        <v>22</v>
      </c>
      <c r="J116" s="80" t="str">
        <f>IF(J12="","",J12)</f>
        <v>6. 6. 2024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 xml:space="preserve">Město Dobříš </v>
      </c>
      <c r="G118" s="41"/>
      <c r="H118" s="41"/>
      <c r="I118" s="33" t="s">
        <v>31</v>
      </c>
      <c r="J118" s="37" t="str">
        <f>E21</f>
        <v xml:space="preserve">NeOn projekting s.r.o.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Dussen, spol. s 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132</v>
      </c>
      <c r="D121" s="195" t="s">
        <v>65</v>
      </c>
      <c r="E121" s="195" t="s">
        <v>61</v>
      </c>
      <c r="F121" s="195" t="s">
        <v>62</v>
      </c>
      <c r="G121" s="195" t="s">
        <v>133</v>
      </c>
      <c r="H121" s="195" t="s">
        <v>134</v>
      </c>
      <c r="I121" s="195" t="s">
        <v>135</v>
      </c>
      <c r="J121" s="196" t="s">
        <v>109</v>
      </c>
      <c r="K121" s="197" t="s">
        <v>136</v>
      </c>
      <c r="L121" s="198"/>
      <c r="M121" s="101" t="s">
        <v>1</v>
      </c>
      <c r="N121" s="102" t="s">
        <v>44</v>
      </c>
      <c r="O121" s="102" t="s">
        <v>137</v>
      </c>
      <c r="P121" s="102" t="s">
        <v>138</v>
      </c>
      <c r="Q121" s="102" t="s">
        <v>139</v>
      </c>
      <c r="R121" s="102" t="s">
        <v>140</v>
      </c>
      <c r="S121" s="102" t="s">
        <v>141</v>
      </c>
      <c r="T121" s="103" t="s">
        <v>142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143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P123+P128</f>
        <v>0</v>
      </c>
      <c r="Q122" s="105"/>
      <c r="R122" s="201">
        <f>R123+R128</f>
        <v>0.278984275</v>
      </c>
      <c r="S122" s="105"/>
      <c r="T122" s="202">
        <f>T123+T128</f>
        <v>21.384239999999998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111</v>
      </c>
      <c r="BK122" s="203">
        <f>BK123+BK128</f>
        <v>0</v>
      </c>
    </row>
    <row r="123" s="12" customFormat="1" ht="25.92" customHeight="1">
      <c r="A123" s="12"/>
      <c r="B123" s="204"/>
      <c r="C123" s="205"/>
      <c r="D123" s="206" t="s">
        <v>79</v>
      </c>
      <c r="E123" s="207" t="s">
        <v>144</v>
      </c>
      <c r="F123" s="207" t="s">
        <v>145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</f>
        <v>0</v>
      </c>
      <c r="Q123" s="212"/>
      <c r="R123" s="213">
        <f>R124</f>
        <v>0</v>
      </c>
      <c r="S123" s="212"/>
      <c r="T123" s="214">
        <f>T124</f>
        <v>20.314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79</v>
      </c>
      <c r="AU123" s="216" t="s">
        <v>80</v>
      </c>
      <c r="AY123" s="215" t="s">
        <v>146</v>
      </c>
      <c r="BK123" s="217">
        <f>BK124</f>
        <v>0</v>
      </c>
    </row>
    <row r="124" s="12" customFormat="1" ht="22.8" customHeight="1">
      <c r="A124" s="12"/>
      <c r="B124" s="204"/>
      <c r="C124" s="205"/>
      <c r="D124" s="206" t="s">
        <v>79</v>
      </c>
      <c r="E124" s="218" t="s">
        <v>349</v>
      </c>
      <c r="F124" s="218" t="s">
        <v>350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20.314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79</v>
      </c>
      <c r="AU124" s="216" t="s">
        <v>85</v>
      </c>
      <c r="AY124" s="215" t="s">
        <v>146</v>
      </c>
      <c r="BK124" s="217">
        <f>SUM(BK125:BK127)</f>
        <v>0</v>
      </c>
    </row>
    <row r="125" s="2" customFormat="1" ht="24.15" customHeight="1">
      <c r="A125" s="39"/>
      <c r="B125" s="40"/>
      <c r="C125" s="220" t="s">
        <v>958</v>
      </c>
      <c r="D125" s="220" t="s">
        <v>148</v>
      </c>
      <c r="E125" s="221" t="s">
        <v>959</v>
      </c>
      <c r="F125" s="222" t="s">
        <v>960</v>
      </c>
      <c r="G125" s="223" t="s">
        <v>372</v>
      </c>
      <c r="H125" s="224">
        <v>10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45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1.8</v>
      </c>
      <c r="T125" s="231">
        <f>S125*H125</f>
        <v>18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95</v>
      </c>
      <c r="AT125" s="232" t="s">
        <v>148</v>
      </c>
      <c r="AU125" s="232" t="s">
        <v>89</v>
      </c>
      <c r="AY125" s="18" t="s">
        <v>146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95</v>
      </c>
      <c r="BM125" s="232" t="s">
        <v>961</v>
      </c>
    </row>
    <row r="126" s="2" customFormat="1" ht="24.15" customHeight="1">
      <c r="A126" s="39"/>
      <c r="B126" s="40"/>
      <c r="C126" s="220" t="s">
        <v>962</v>
      </c>
      <c r="D126" s="220" t="s">
        <v>148</v>
      </c>
      <c r="E126" s="221" t="s">
        <v>963</v>
      </c>
      <c r="F126" s="222" t="s">
        <v>964</v>
      </c>
      <c r="G126" s="223" t="s">
        <v>308</v>
      </c>
      <c r="H126" s="224">
        <v>8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45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0.098000000000000004</v>
      </c>
      <c r="T126" s="231">
        <f>S126*H126</f>
        <v>0.78400000000000003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95</v>
      </c>
      <c r="AT126" s="232" t="s">
        <v>148</v>
      </c>
      <c r="AU126" s="232" t="s">
        <v>89</v>
      </c>
      <c r="AY126" s="18" t="s">
        <v>146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95</v>
      </c>
      <c r="BM126" s="232" t="s">
        <v>965</v>
      </c>
    </row>
    <row r="127" s="2" customFormat="1" ht="33" customHeight="1">
      <c r="A127" s="39"/>
      <c r="B127" s="40"/>
      <c r="C127" s="220" t="s">
        <v>966</v>
      </c>
      <c r="D127" s="220" t="s">
        <v>148</v>
      </c>
      <c r="E127" s="221" t="s">
        <v>967</v>
      </c>
      <c r="F127" s="222" t="s">
        <v>968</v>
      </c>
      <c r="G127" s="223" t="s">
        <v>166</v>
      </c>
      <c r="H127" s="224">
        <v>45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45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0.034000000000000002</v>
      </c>
      <c r="T127" s="231">
        <f>S127*H127</f>
        <v>1.53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95</v>
      </c>
      <c r="AT127" s="232" t="s">
        <v>148</v>
      </c>
      <c r="AU127" s="232" t="s">
        <v>89</v>
      </c>
      <c r="AY127" s="18" t="s">
        <v>146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95</v>
      </c>
      <c r="BM127" s="232" t="s">
        <v>969</v>
      </c>
    </row>
    <row r="128" s="12" customFormat="1" ht="25.92" customHeight="1">
      <c r="A128" s="12"/>
      <c r="B128" s="204"/>
      <c r="C128" s="205"/>
      <c r="D128" s="206" t="s">
        <v>79</v>
      </c>
      <c r="E128" s="207" t="s">
        <v>442</v>
      </c>
      <c r="F128" s="207" t="s">
        <v>443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P129+P151+P180</f>
        <v>0</v>
      </c>
      <c r="Q128" s="212"/>
      <c r="R128" s="213">
        <f>R129+R151+R180</f>
        <v>0.278984275</v>
      </c>
      <c r="S128" s="212"/>
      <c r="T128" s="214">
        <f>T129+T151+T180</f>
        <v>1.0702400000000001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89</v>
      </c>
      <c r="AT128" s="216" t="s">
        <v>79</v>
      </c>
      <c r="AU128" s="216" t="s">
        <v>80</v>
      </c>
      <c r="AY128" s="215" t="s">
        <v>146</v>
      </c>
      <c r="BK128" s="217">
        <f>BK129+BK151+BK180</f>
        <v>0</v>
      </c>
    </row>
    <row r="129" s="12" customFormat="1" ht="22.8" customHeight="1">
      <c r="A129" s="12"/>
      <c r="B129" s="204"/>
      <c r="C129" s="205"/>
      <c r="D129" s="206" t="s">
        <v>79</v>
      </c>
      <c r="E129" s="218" t="s">
        <v>970</v>
      </c>
      <c r="F129" s="218" t="s">
        <v>971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SUM(P130:P150)</f>
        <v>0</v>
      </c>
      <c r="Q129" s="212"/>
      <c r="R129" s="213">
        <f>SUM(R130:R150)</f>
        <v>0.0121794</v>
      </c>
      <c r="S129" s="212"/>
      <c r="T129" s="214">
        <f>SUM(T130:T150)</f>
        <v>0.26855999999999997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89</v>
      </c>
      <c r="AT129" s="216" t="s">
        <v>79</v>
      </c>
      <c r="AU129" s="216" t="s">
        <v>85</v>
      </c>
      <c r="AY129" s="215" t="s">
        <v>146</v>
      </c>
      <c r="BK129" s="217">
        <f>SUM(BK130:BK150)</f>
        <v>0</v>
      </c>
    </row>
    <row r="130" s="2" customFormat="1" ht="16.5" customHeight="1">
      <c r="A130" s="39"/>
      <c r="B130" s="40"/>
      <c r="C130" s="220" t="s">
        <v>85</v>
      </c>
      <c r="D130" s="220" t="s">
        <v>148</v>
      </c>
      <c r="E130" s="221" t="s">
        <v>972</v>
      </c>
      <c r="F130" s="222" t="s">
        <v>973</v>
      </c>
      <c r="G130" s="223" t="s">
        <v>166</v>
      </c>
      <c r="H130" s="224">
        <v>18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45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0.014919999999999999</v>
      </c>
      <c r="T130" s="231">
        <f>S130*H130</f>
        <v>0.26855999999999997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355</v>
      </c>
      <c r="AT130" s="232" t="s">
        <v>148</v>
      </c>
      <c r="AU130" s="232" t="s">
        <v>89</v>
      </c>
      <c r="AY130" s="18" t="s">
        <v>146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355</v>
      </c>
      <c r="BM130" s="232" t="s">
        <v>974</v>
      </c>
    </row>
    <row r="131" s="2" customFormat="1" ht="16.5" customHeight="1">
      <c r="A131" s="39"/>
      <c r="B131" s="40"/>
      <c r="C131" s="220" t="s">
        <v>975</v>
      </c>
      <c r="D131" s="220" t="s">
        <v>148</v>
      </c>
      <c r="E131" s="221" t="s">
        <v>976</v>
      </c>
      <c r="F131" s="222" t="s">
        <v>977</v>
      </c>
      <c r="G131" s="223" t="s">
        <v>166</v>
      </c>
      <c r="H131" s="224">
        <v>2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45</v>
      </c>
      <c r="O131" s="92"/>
      <c r="P131" s="230">
        <f>O131*H131</f>
        <v>0</v>
      </c>
      <c r="Q131" s="230">
        <v>0.00048000000000000001</v>
      </c>
      <c r="R131" s="230">
        <f>Q131*H131</f>
        <v>0.00096000000000000002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355</v>
      </c>
      <c r="AT131" s="232" t="s">
        <v>148</v>
      </c>
      <c r="AU131" s="232" t="s">
        <v>89</v>
      </c>
      <c r="AY131" s="18" t="s">
        <v>146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355</v>
      </c>
      <c r="BM131" s="232" t="s">
        <v>978</v>
      </c>
    </row>
    <row r="132" s="2" customFormat="1" ht="16.5" customHeight="1">
      <c r="A132" s="39"/>
      <c r="B132" s="40"/>
      <c r="C132" s="220" t="s">
        <v>95</v>
      </c>
      <c r="D132" s="220" t="s">
        <v>148</v>
      </c>
      <c r="E132" s="221" t="s">
        <v>979</v>
      </c>
      <c r="F132" s="222" t="s">
        <v>980</v>
      </c>
      <c r="G132" s="223" t="s">
        <v>166</v>
      </c>
      <c r="H132" s="224">
        <v>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45</v>
      </c>
      <c r="O132" s="92"/>
      <c r="P132" s="230">
        <f>O132*H132</f>
        <v>0</v>
      </c>
      <c r="Q132" s="230">
        <v>0.00056970000000000002</v>
      </c>
      <c r="R132" s="230">
        <f>Q132*H132</f>
        <v>0.0011394000000000001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355</v>
      </c>
      <c r="AT132" s="232" t="s">
        <v>148</v>
      </c>
      <c r="AU132" s="232" t="s">
        <v>89</v>
      </c>
      <c r="AY132" s="18" t="s">
        <v>146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355</v>
      </c>
      <c r="BM132" s="232" t="s">
        <v>981</v>
      </c>
    </row>
    <row r="133" s="2" customFormat="1" ht="16.5" customHeight="1">
      <c r="A133" s="39"/>
      <c r="B133" s="40"/>
      <c r="C133" s="220" t="s">
        <v>98</v>
      </c>
      <c r="D133" s="220" t="s">
        <v>148</v>
      </c>
      <c r="E133" s="221" t="s">
        <v>982</v>
      </c>
      <c r="F133" s="222" t="s">
        <v>983</v>
      </c>
      <c r="G133" s="223" t="s">
        <v>166</v>
      </c>
      <c r="H133" s="224">
        <v>0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45</v>
      </c>
      <c r="O133" s="92"/>
      <c r="P133" s="230">
        <f>O133*H133</f>
        <v>0</v>
      </c>
      <c r="Q133" s="230">
        <v>0.0022399999999999998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355</v>
      </c>
      <c r="AT133" s="232" t="s">
        <v>148</v>
      </c>
      <c r="AU133" s="232" t="s">
        <v>89</v>
      </c>
      <c r="AY133" s="18" t="s">
        <v>146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355</v>
      </c>
      <c r="BM133" s="232" t="s">
        <v>984</v>
      </c>
    </row>
    <row r="134" s="2" customFormat="1" ht="16.5" customHeight="1">
      <c r="A134" s="39"/>
      <c r="B134" s="40"/>
      <c r="C134" s="220" t="s">
        <v>101</v>
      </c>
      <c r="D134" s="220" t="s">
        <v>148</v>
      </c>
      <c r="E134" s="221" t="s">
        <v>985</v>
      </c>
      <c r="F134" s="222" t="s">
        <v>986</v>
      </c>
      <c r="G134" s="223" t="s">
        <v>308</v>
      </c>
      <c r="H134" s="224">
        <v>14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45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355</v>
      </c>
      <c r="AT134" s="232" t="s">
        <v>148</v>
      </c>
      <c r="AU134" s="232" t="s">
        <v>89</v>
      </c>
      <c r="AY134" s="18" t="s">
        <v>146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355</v>
      </c>
      <c r="BM134" s="232" t="s">
        <v>987</v>
      </c>
    </row>
    <row r="135" s="13" customFormat="1">
      <c r="A135" s="13"/>
      <c r="B135" s="234"/>
      <c r="C135" s="235"/>
      <c r="D135" s="236" t="s">
        <v>153</v>
      </c>
      <c r="E135" s="237" t="s">
        <v>1</v>
      </c>
      <c r="F135" s="238" t="s">
        <v>988</v>
      </c>
      <c r="G135" s="235"/>
      <c r="H135" s="237" t="s">
        <v>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153</v>
      </c>
      <c r="AU135" s="244" t="s">
        <v>89</v>
      </c>
      <c r="AV135" s="13" t="s">
        <v>85</v>
      </c>
      <c r="AW135" s="13" t="s">
        <v>34</v>
      </c>
      <c r="AX135" s="13" t="s">
        <v>80</v>
      </c>
      <c r="AY135" s="244" t="s">
        <v>146</v>
      </c>
    </row>
    <row r="136" s="14" customFormat="1">
      <c r="A136" s="14"/>
      <c r="B136" s="245"/>
      <c r="C136" s="246"/>
      <c r="D136" s="236" t="s">
        <v>153</v>
      </c>
      <c r="E136" s="247" t="s">
        <v>1</v>
      </c>
      <c r="F136" s="248" t="s">
        <v>322</v>
      </c>
      <c r="G136" s="246"/>
      <c r="H136" s="249">
        <v>10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153</v>
      </c>
      <c r="AU136" s="255" t="s">
        <v>89</v>
      </c>
      <c r="AV136" s="14" t="s">
        <v>89</v>
      </c>
      <c r="AW136" s="14" t="s">
        <v>34</v>
      </c>
      <c r="AX136" s="14" t="s">
        <v>80</v>
      </c>
      <c r="AY136" s="255" t="s">
        <v>146</v>
      </c>
    </row>
    <row r="137" s="13" customFormat="1">
      <c r="A137" s="13"/>
      <c r="B137" s="234"/>
      <c r="C137" s="235"/>
      <c r="D137" s="236" t="s">
        <v>153</v>
      </c>
      <c r="E137" s="237" t="s">
        <v>1</v>
      </c>
      <c r="F137" s="238" t="s">
        <v>989</v>
      </c>
      <c r="G137" s="235"/>
      <c r="H137" s="237" t="s">
        <v>1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153</v>
      </c>
      <c r="AU137" s="244" t="s">
        <v>89</v>
      </c>
      <c r="AV137" s="13" t="s">
        <v>85</v>
      </c>
      <c r="AW137" s="13" t="s">
        <v>34</v>
      </c>
      <c r="AX137" s="13" t="s">
        <v>80</v>
      </c>
      <c r="AY137" s="244" t="s">
        <v>146</v>
      </c>
    </row>
    <row r="138" s="14" customFormat="1">
      <c r="A138" s="14"/>
      <c r="B138" s="245"/>
      <c r="C138" s="246"/>
      <c r="D138" s="236" t="s">
        <v>153</v>
      </c>
      <c r="E138" s="247" t="s">
        <v>1</v>
      </c>
      <c r="F138" s="248" t="s">
        <v>95</v>
      </c>
      <c r="G138" s="246"/>
      <c r="H138" s="249">
        <v>4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153</v>
      </c>
      <c r="AU138" s="255" t="s">
        <v>89</v>
      </c>
      <c r="AV138" s="14" t="s">
        <v>89</v>
      </c>
      <c r="AW138" s="14" t="s">
        <v>34</v>
      </c>
      <c r="AX138" s="14" t="s">
        <v>80</v>
      </c>
      <c r="AY138" s="255" t="s">
        <v>146</v>
      </c>
    </row>
    <row r="139" s="15" customFormat="1">
      <c r="A139" s="15"/>
      <c r="B139" s="256"/>
      <c r="C139" s="257"/>
      <c r="D139" s="236" t="s">
        <v>153</v>
      </c>
      <c r="E139" s="258" t="s">
        <v>1</v>
      </c>
      <c r="F139" s="259" t="s">
        <v>158</v>
      </c>
      <c r="G139" s="257"/>
      <c r="H139" s="260">
        <v>14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153</v>
      </c>
      <c r="AU139" s="266" t="s">
        <v>89</v>
      </c>
      <c r="AV139" s="15" t="s">
        <v>95</v>
      </c>
      <c r="AW139" s="15" t="s">
        <v>34</v>
      </c>
      <c r="AX139" s="15" t="s">
        <v>85</v>
      </c>
      <c r="AY139" s="266" t="s">
        <v>146</v>
      </c>
    </row>
    <row r="140" s="2" customFormat="1" ht="21.75" customHeight="1">
      <c r="A140" s="39"/>
      <c r="B140" s="40"/>
      <c r="C140" s="220" t="s">
        <v>990</v>
      </c>
      <c r="D140" s="220" t="s">
        <v>148</v>
      </c>
      <c r="E140" s="221" t="s">
        <v>991</v>
      </c>
      <c r="F140" s="222" t="s">
        <v>992</v>
      </c>
      <c r="G140" s="223" t="s">
        <v>308</v>
      </c>
      <c r="H140" s="224">
        <v>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45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355</v>
      </c>
      <c r="AT140" s="232" t="s">
        <v>148</v>
      </c>
      <c r="AU140" s="232" t="s">
        <v>89</v>
      </c>
      <c r="AY140" s="18" t="s">
        <v>146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355</v>
      </c>
      <c r="BM140" s="232" t="s">
        <v>993</v>
      </c>
    </row>
    <row r="141" s="13" customFormat="1">
      <c r="A141" s="13"/>
      <c r="B141" s="234"/>
      <c r="C141" s="235"/>
      <c r="D141" s="236" t="s">
        <v>153</v>
      </c>
      <c r="E141" s="237" t="s">
        <v>1</v>
      </c>
      <c r="F141" s="238" t="s">
        <v>994</v>
      </c>
      <c r="G141" s="235"/>
      <c r="H141" s="237" t="s">
        <v>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153</v>
      </c>
      <c r="AU141" s="244" t="s">
        <v>89</v>
      </c>
      <c r="AV141" s="13" t="s">
        <v>85</v>
      </c>
      <c r="AW141" s="13" t="s">
        <v>34</v>
      </c>
      <c r="AX141" s="13" t="s">
        <v>80</v>
      </c>
      <c r="AY141" s="244" t="s">
        <v>146</v>
      </c>
    </row>
    <row r="142" s="14" customFormat="1">
      <c r="A142" s="14"/>
      <c r="B142" s="245"/>
      <c r="C142" s="246"/>
      <c r="D142" s="236" t="s">
        <v>153</v>
      </c>
      <c r="E142" s="247" t="s">
        <v>1</v>
      </c>
      <c r="F142" s="248" t="s">
        <v>316</v>
      </c>
      <c r="G142" s="246"/>
      <c r="H142" s="249">
        <v>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153</v>
      </c>
      <c r="AU142" s="255" t="s">
        <v>89</v>
      </c>
      <c r="AV142" s="14" t="s">
        <v>89</v>
      </c>
      <c r="AW142" s="14" t="s">
        <v>34</v>
      </c>
      <c r="AX142" s="14" t="s">
        <v>80</v>
      </c>
      <c r="AY142" s="255" t="s">
        <v>146</v>
      </c>
    </row>
    <row r="143" s="13" customFormat="1">
      <c r="A143" s="13"/>
      <c r="B143" s="234"/>
      <c r="C143" s="235"/>
      <c r="D143" s="236" t="s">
        <v>153</v>
      </c>
      <c r="E143" s="237" t="s">
        <v>1</v>
      </c>
      <c r="F143" s="238" t="s">
        <v>995</v>
      </c>
      <c r="G143" s="235"/>
      <c r="H143" s="237" t="s">
        <v>1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153</v>
      </c>
      <c r="AU143" s="244" t="s">
        <v>89</v>
      </c>
      <c r="AV143" s="13" t="s">
        <v>85</v>
      </c>
      <c r="AW143" s="13" t="s">
        <v>34</v>
      </c>
      <c r="AX143" s="13" t="s">
        <v>80</v>
      </c>
      <c r="AY143" s="244" t="s">
        <v>146</v>
      </c>
    </row>
    <row r="144" s="14" customFormat="1">
      <c r="A144" s="14"/>
      <c r="B144" s="245"/>
      <c r="C144" s="246"/>
      <c r="D144" s="236" t="s">
        <v>153</v>
      </c>
      <c r="E144" s="247" t="s">
        <v>1</v>
      </c>
      <c r="F144" s="248" t="s">
        <v>85</v>
      </c>
      <c r="G144" s="246"/>
      <c r="H144" s="249">
        <v>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153</v>
      </c>
      <c r="AU144" s="255" t="s">
        <v>89</v>
      </c>
      <c r="AV144" s="14" t="s">
        <v>89</v>
      </c>
      <c r="AW144" s="14" t="s">
        <v>34</v>
      </c>
      <c r="AX144" s="14" t="s">
        <v>80</v>
      </c>
      <c r="AY144" s="255" t="s">
        <v>146</v>
      </c>
    </row>
    <row r="145" s="15" customFormat="1">
      <c r="A145" s="15"/>
      <c r="B145" s="256"/>
      <c r="C145" s="257"/>
      <c r="D145" s="236" t="s">
        <v>153</v>
      </c>
      <c r="E145" s="258" t="s">
        <v>1</v>
      </c>
      <c r="F145" s="259" t="s">
        <v>158</v>
      </c>
      <c r="G145" s="257"/>
      <c r="H145" s="260">
        <v>9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153</v>
      </c>
      <c r="AU145" s="266" t="s">
        <v>89</v>
      </c>
      <c r="AV145" s="15" t="s">
        <v>95</v>
      </c>
      <c r="AW145" s="15" t="s">
        <v>34</v>
      </c>
      <c r="AX145" s="15" t="s">
        <v>85</v>
      </c>
      <c r="AY145" s="266" t="s">
        <v>146</v>
      </c>
    </row>
    <row r="146" s="2" customFormat="1" ht="24.15" customHeight="1">
      <c r="A146" s="39"/>
      <c r="B146" s="40"/>
      <c r="C146" s="220" t="s">
        <v>316</v>
      </c>
      <c r="D146" s="220" t="s">
        <v>148</v>
      </c>
      <c r="E146" s="221" t="s">
        <v>996</v>
      </c>
      <c r="F146" s="222" t="s">
        <v>997</v>
      </c>
      <c r="G146" s="223" t="s">
        <v>308</v>
      </c>
      <c r="H146" s="224">
        <v>2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45</v>
      </c>
      <c r="O146" s="92"/>
      <c r="P146" s="230">
        <f>O146*H146</f>
        <v>0</v>
      </c>
      <c r="Q146" s="230">
        <v>0.0050400000000000002</v>
      </c>
      <c r="R146" s="230">
        <f>Q146*H146</f>
        <v>0.01008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355</v>
      </c>
      <c r="AT146" s="232" t="s">
        <v>148</v>
      </c>
      <c r="AU146" s="232" t="s">
        <v>89</v>
      </c>
      <c r="AY146" s="18" t="s">
        <v>146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355</v>
      </c>
      <c r="BM146" s="232" t="s">
        <v>998</v>
      </c>
    </row>
    <row r="147" s="2" customFormat="1" ht="21.75" customHeight="1">
      <c r="A147" s="39"/>
      <c r="B147" s="40"/>
      <c r="C147" s="220" t="s">
        <v>349</v>
      </c>
      <c r="D147" s="220" t="s">
        <v>148</v>
      </c>
      <c r="E147" s="221" t="s">
        <v>999</v>
      </c>
      <c r="F147" s="222" t="s">
        <v>1000</v>
      </c>
      <c r="G147" s="223" t="s">
        <v>166</v>
      </c>
      <c r="H147" s="224">
        <v>6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45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355</v>
      </c>
      <c r="AT147" s="232" t="s">
        <v>148</v>
      </c>
      <c r="AU147" s="232" t="s">
        <v>89</v>
      </c>
      <c r="AY147" s="18" t="s">
        <v>146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355</v>
      </c>
      <c r="BM147" s="232" t="s">
        <v>1001</v>
      </c>
    </row>
    <row r="148" s="13" customFormat="1">
      <c r="A148" s="13"/>
      <c r="B148" s="234"/>
      <c r="C148" s="235"/>
      <c r="D148" s="236" t="s">
        <v>153</v>
      </c>
      <c r="E148" s="237" t="s">
        <v>1</v>
      </c>
      <c r="F148" s="238" t="s">
        <v>1002</v>
      </c>
      <c r="G148" s="235"/>
      <c r="H148" s="237" t="s">
        <v>1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153</v>
      </c>
      <c r="AU148" s="244" t="s">
        <v>89</v>
      </c>
      <c r="AV148" s="13" t="s">
        <v>85</v>
      </c>
      <c r="AW148" s="13" t="s">
        <v>34</v>
      </c>
      <c r="AX148" s="13" t="s">
        <v>80</v>
      </c>
      <c r="AY148" s="244" t="s">
        <v>146</v>
      </c>
    </row>
    <row r="149" s="14" customFormat="1">
      <c r="A149" s="14"/>
      <c r="B149" s="245"/>
      <c r="C149" s="246"/>
      <c r="D149" s="236" t="s">
        <v>153</v>
      </c>
      <c r="E149" s="247" t="s">
        <v>1</v>
      </c>
      <c r="F149" s="248" t="s">
        <v>1003</v>
      </c>
      <c r="G149" s="246"/>
      <c r="H149" s="249">
        <v>6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153</v>
      </c>
      <c r="AU149" s="255" t="s">
        <v>89</v>
      </c>
      <c r="AV149" s="14" t="s">
        <v>89</v>
      </c>
      <c r="AW149" s="14" t="s">
        <v>34</v>
      </c>
      <c r="AX149" s="14" t="s">
        <v>85</v>
      </c>
      <c r="AY149" s="255" t="s">
        <v>146</v>
      </c>
    </row>
    <row r="150" s="2" customFormat="1" ht="33" customHeight="1">
      <c r="A150" s="39"/>
      <c r="B150" s="40"/>
      <c r="C150" s="220" t="s">
        <v>1004</v>
      </c>
      <c r="D150" s="220" t="s">
        <v>148</v>
      </c>
      <c r="E150" s="221" t="s">
        <v>1005</v>
      </c>
      <c r="F150" s="222" t="s">
        <v>1006</v>
      </c>
      <c r="G150" s="223" t="s">
        <v>467</v>
      </c>
      <c r="H150" s="289"/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45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355</v>
      </c>
      <c r="AT150" s="232" t="s">
        <v>148</v>
      </c>
      <c r="AU150" s="232" t="s">
        <v>89</v>
      </c>
      <c r="AY150" s="18" t="s">
        <v>146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355</v>
      </c>
      <c r="BM150" s="232" t="s">
        <v>1007</v>
      </c>
    </row>
    <row r="151" s="12" customFormat="1" ht="22.8" customHeight="1">
      <c r="A151" s="12"/>
      <c r="B151" s="204"/>
      <c r="C151" s="205"/>
      <c r="D151" s="206" t="s">
        <v>79</v>
      </c>
      <c r="E151" s="218" t="s">
        <v>1008</v>
      </c>
      <c r="F151" s="218" t="s">
        <v>1009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SUM(P152:P179)</f>
        <v>0</v>
      </c>
      <c r="Q151" s="212"/>
      <c r="R151" s="213">
        <f>SUM(R152:R179)</f>
        <v>0.039674875000000005</v>
      </c>
      <c r="S151" s="212"/>
      <c r="T151" s="214">
        <f>SUM(T152:T179)</f>
        <v>0.031949999999999999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89</v>
      </c>
      <c r="AT151" s="216" t="s">
        <v>79</v>
      </c>
      <c r="AU151" s="216" t="s">
        <v>85</v>
      </c>
      <c r="AY151" s="215" t="s">
        <v>146</v>
      </c>
      <c r="BK151" s="217">
        <f>SUM(BK152:BK179)</f>
        <v>0</v>
      </c>
    </row>
    <row r="152" s="2" customFormat="1" ht="24.15" customHeight="1">
      <c r="A152" s="39"/>
      <c r="B152" s="40"/>
      <c r="C152" s="220" t="s">
        <v>8</v>
      </c>
      <c r="D152" s="220" t="s">
        <v>148</v>
      </c>
      <c r="E152" s="221" t="s">
        <v>1010</v>
      </c>
      <c r="F152" s="222" t="s">
        <v>1011</v>
      </c>
      <c r="G152" s="223" t="s">
        <v>166</v>
      </c>
      <c r="H152" s="224">
        <v>15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45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0.0021299999999999999</v>
      </c>
      <c r="T152" s="231">
        <f>S152*H152</f>
        <v>0.031949999999999999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355</v>
      </c>
      <c r="AT152" s="232" t="s">
        <v>148</v>
      </c>
      <c r="AU152" s="232" t="s">
        <v>89</v>
      </c>
      <c r="AY152" s="18" t="s">
        <v>146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355</v>
      </c>
      <c r="BM152" s="232" t="s">
        <v>1012</v>
      </c>
    </row>
    <row r="153" s="14" customFormat="1">
      <c r="A153" s="14"/>
      <c r="B153" s="245"/>
      <c r="C153" s="246"/>
      <c r="D153" s="236" t="s">
        <v>153</v>
      </c>
      <c r="E153" s="247" t="s">
        <v>1</v>
      </c>
      <c r="F153" s="248" t="s">
        <v>351</v>
      </c>
      <c r="G153" s="246"/>
      <c r="H153" s="249">
        <v>15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153</v>
      </c>
      <c r="AU153" s="255" t="s">
        <v>89</v>
      </c>
      <c r="AV153" s="14" t="s">
        <v>89</v>
      </c>
      <c r="AW153" s="14" t="s">
        <v>34</v>
      </c>
      <c r="AX153" s="14" t="s">
        <v>85</v>
      </c>
      <c r="AY153" s="255" t="s">
        <v>146</v>
      </c>
    </row>
    <row r="154" s="2" customFormat="1" ht="24.15" customHeight="1">
      <c r="A154" s="39"/>
      <c r="B154" s="40"/>
      <c r="C154" s="220" t="s">
        <v>332</v>
      </c>
      <c r="D154" s="220" t="s">
        <v>148</v>
      </c>
      <c r="E154" s="221" t="s">
        <v>1013</v>
      </c>
      <c r="F154" s="222" t="s">
        <v>1014</v>
      </c>
      <c r="G154" s="223" t="s">
        <v>166</v>
      </c>
      <c r="H154" s="224">
        <v>25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45</v>
      </c>
      <c r="O154" s="92"/>
      <c r="P154" s="230">
        <f>O154*H154</f>
        <v>0</v>
      </c>
      <c r="Q154" s="230">
        <v>0.00097999999999999997</v>
      </c>
      <c r="R154" s="230">
        <f>Q154*H154</f>
        <v>0.024500000000000001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355</v>
      </c>
      <c r="AT154" s="232" t="s">
        <v>148</v>
      </c>
      <c r="AU154" s="232" t="s">
        <v>89</v>
      </c>
      <c r="AY154" s="18" t="s">
        <v>146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355</v>
      </c>
      <c r="BM154" s="232" t="s">
        <v>1015</v>
      </c>
    </row>
    <row r="155" s="2" customFormat="1" ht="37.8" customHeight="1">
      <c r="A155" s="39"/>
      <c r="B155" s="40"/>
      <c r="C155" s="220" t="s">
        <v>339</v>
      </c>
      <c r="D155" s="220" t="s">
        <v>148</v>
      </c>
      <c r="E155" s="221" t="s">
        <v>1016</v>
      </c>
      <c r="F155" s="222" t="s">
        <v>1017</v>
      </c>
      <c r="G155" s="223" t="s">
        <v>166</v>
      </c>
      <c r="H155" s="224">
        <v>25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45</v>
      </c>
      <c r="O155" s="92"/>
      <c r="P155" s="230">
        <f>O155*H155</f>
        <v>0</v>
      </c>
      <c r="Q155" s="230">
        <v>0.00012</v>
      </c>
      <c r="R155" s="230">
        <f>Q155*H155</f>
        <v>0.0030000000000000001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355</v>
      </c>
      <c r="AT155" s="232" t="s">
        <v>148</v>
      </c>
      <c r="AU155" s="232" t="s">
        <v>89</v>
      </c>
      <c r="AY155" s="18" t="s">
        <v>146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355</v>
      </c>
      <c r="BM155" s="232" t="s">
        <v>1018</v>
      </c>
    </row>
    <row r="156" s="2" customFormat="1" ht="16.5" customHeight="1">
      <c r="A156" s="39"/>
      <c r="B156" s="40"/>
      <c r="C156" s="220" t="s">
        <v>351</v>
      </c>
      <c r="D156" s="220" t="s">
        <v>148</v>
      </c>
      <c r="E156" s="221" t="s">
        <v>1019</v>
      </c>
      <c r="F156" s="222" t="s">
        <v>1020</v>
      </c>
      <c r="G156" s="223" t="s">
        <v>308</v>
      </c>
      <c r="H156" s="224">
        <v>11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45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355</v>
      </c>
      <c r="AT156" s="232" t="s">
        <v>148</v>
      </c>
      <c r="AU156" s="232" t="s">
        <v>89</v>
      </c>
      <c r="AY156" s="18" t="s">
        <v>146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355</v>
      </c>
      <c r="BM156" s="232" t="s">
        <v>1021</v>
      </c>
    </row>
    <row r="157" s="13" customFormat="1">
      <c r="A157" s="13"/>
      <c r="B157" s="234"/>
      <c r="C157" s="235"/>
      <c r="D157" s="236" t="s">
        <v>153</v>
      </c>
      <c r="E157" s="237" t="s">
        <v>1</v>
      </c>
      <c r="F157" s="238" t="s">
        <v>1022</v>
      </c>
      <c r="G157" s="235"/>
      <c r="H157" s="237" t="s">
        <v>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153</v>
      </c>
      <c r="AU157" s="244" t="s">
        <v>89</v>
      </c>
      <c r="AV157" s="13" t="s">
        <v>85</v>
      </c>
      <c r="AW157" s="13" t="s">
        <v>34</v>
      </c>
      <c r="AX157" s="13" t="s">
        <v>80</v>
      </c>
      <c r="AY157" s="244" t="s">
        <v>146</v>
      </c>
    </row>
    <row r="158" s="14" customFormat="1">
      <c r="A158" s="14"/>
      <c r="B158" s="245"/>
      <c r="C158" s="246"/>
      <c r="D158" s="236" t="s">
        <v>153</v>
      </c>
      <c r="E158" s="247" t="s">
        <v>1</v>
      </c>
      <c r="F158" s="248" t="s">
        <v>1023</v>
      </c>
      <c r="G158" s="246"/>
      <c r="H158" s="249">
        <v>2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153</v>
      </c>
      <c r="AU158" s="255" t="s">
        <v>89</v>
      </c>
      <c r="AV158" s="14" t="s">
        <v>89</v>
      </c>
      <c r="AW158" s="14" t="s">
        <v>34</v>
      </c>
      <c r="AX158" s="14" t="s">
        <v>80</v>
      </c>
      <c r="AY158" s="255" t="s">
        <v>146</v>
      </c>
    </row>
    <row r="159" s="13" customFormat="1">
      <c r="A159" s="13"/>
      <c r="B159" s="234"/>
      <c r="C159" s="235"/>
      <c r="D159" s="236" t="s">
        <v>153</v>
      </c>
      <c r="E159" s="237" t="s">
        <v>1</v>
      </c>
      <c r="F159" s="238" t="s">
        <v>989</v>
      </c>
      <c r="G159" s="235"/>
      <c r="H159" s="237" t="s">
        <v>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153</v>
      </c>
      <c r="AU159" s="244" t="s">
        <v>89</v>
      </c>
      <c r="AV159" s="13" t="s">
        <v>85</v>
      </c>
      <c r="AW159" s="13" t="s">
        <v>34</v>
      </c>
      <c r="AX159" s="13" t="s">
        <v>80</v>
      </c>
      <c r="AY159" s="244" t="s">
        <v>146</v>
      </c>
    </row>
    <row r="160" s="14" customFormat="1">
      <c r="A160" s="14"/>
      <c r="B160" s="245"/>
      <c r="C160" s="246"/>
      <c r="D160" s="236" t="s">
        <v>153</v>
      </c>
      <c r="E160" s="247" t="s">
        <v>1</v>
      </c>
      <c r="F160" s="248" t="s">
        <v>1024</v>
      </c>
      <c r="G160" s="246"/>
      <c r="H160" s="249">
        <v>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153</v>
      </c>
      <c r="AU160" s="255" t="s">
        <v>89</v>
      </c>
      <c r="AV160" s="14" t="s">
        <v>89</v>
      </c>
      <c r="AW160" s="14" t="s">
        <v>34</v>
      </c>
      <c r="AX160" s="14" t="s">
        <v>80</v>
      </c>
      <c r="AY160" s="255" t="s">
        <v>146</v>
      </c>
    </row>
    <row r="161" s="13" customFormat="1">
      <c r="A161" s="13"/>
      <c r="B161" s="234"/>
      <c r="C161" s="235"/>
      <c r="D161" s="236" t="s">
        <v>153</v>
      </c>
      <c r="E161" s="237" t="s">
        <v>1</v>
      </c>
      <c r="F161" s="238" t="s">
        <v>995</v>
      </c>
      <c r="G161" s="235"/>
      <c r="H161" s="237" t="s">
        <v>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153</v>
      </c>
      <c r="AU161" s="244" t="s">
        <v>89</v>
      </c>
      <c r="AV161" s="13" t="s">
        <v>85</v>
      </c>
      <c r="AW161" s="13" t="s">
        <v>34</v>
      </c>
      <c r="AX161" s="13" t="s">
        <v>80</v>
      </c>
      <c r="AY161" s="244" t="s">
        <v>146</v>
      </c>
    </row>
    <row r="162" s="14" customFormat="1">
      <c r="A162" s="14"/>
      <c r="B162" s="245"/>
      <c r="C162" s="246"/>
      <c r="D162" s="236" t="s">
        <v>153</v>
      </c>
      <c r="E162" s="247" t="s">
        <v>1</v>
      </c>
      <c r="F162" s="248" t="s">
        <v>85</v>
      </c>
      <c r="G162" s="246"/>
      <c r="H162" s="249">
        <v>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153</v>
      </c>
      <c r="AU162" s="255" t="s">
        <v>89</v>
      </c>
      <c r="AV162" s="14" t="s">
        <v>89</v>
      </c>
      <c r="AW162" s="14" t="s">
        <v>34</v>
      </c>
      <c r="AX162" s="14" t="s">
        <v>80</v>
      </c>
      <c r="AY162" s="255" t="s">
        <v>146</v>
      </c>
    </row>
    <row r="163" s="15" customFormat="1">
      <c r="A163" s="15"/>
      <c r="B163" s="256"/>
      <c r="C163" s="257"/>
      <c r="D163" s="236" t="s">
        <v>153</v>
      </c>
      <c r="E163" s="258" t="s">
        <v>1</v>
      </c>
      <c r="F163" s="259" t="s">
        <v>158</v>
      </c>
      <c r="G163" s="257"/>
      <c r="H163" s="260">
        <v>11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153</v>
      </c>
      <c r="AU163" s="266" t="s">
        <v>89</v>
      </c>
      <c r="AV163" s="15" t="s">
        <v>95</v>
      </c>
      <c r="AW163" s="15" t="s">
        <v>34</v>
      </c>
      <c r="AX163" s="15" t="s">
        <v>85</v>
      </c>
      <c r="AY163" s="266" t="s">
        <v>146</v>
      </c>
    </row>
    <row r="164" s="2" customFormat="1" ht="16.5" customHeight="1">
      <c r="A164" s="39"/>
      <c r="B164" s="40"/>
      <c r="C164" s="278" t="s">
        <v>355</v>
      </c>
      <c r="D164" s="278" t="s">
        <v>313</v>
      </c>
      <c r="E164" s="279" t="s">
        <v>1025</v>
      </c>
      <c r="F164" s="280" t="s">
        <v>1026</v>
      </c>
      <c r="G164" s="281" t="s">
        <v>308</v>
      </c>
      <c r="H164" s="282">
        <v>11</v>
      </c>
      <c r="I164" s="283"/>
      <c r="J164" s="284">
        <f>ROUND(I164*H164,2)</f>
        <v>0</v>
      </c>
      <c r="K164" s="285"/>
      <c r="L164" s="286"/>
      <c r="M164" s="287" t="s">
        <v>1</v>
      </c>
      <c r="N164" s="288" t="s">
        <v>45</v>
      </c>
      <c r="O164" s="92"/>
      <c r="P164" s="230">
        <f>O164*H164</f>
        <v>0</v>
      </c>
      <c r="Q164" s="230">
        <v>0.00038000000000000002</v>
      </c>
      <c r="R164" s="230">
        <f>Q164*H164</f>
        <v>0.0041800000000000006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453</v>
      </c>
      <c r="AT164" s="232" t="s">
        <v>313</v>
      </c>
      <c r="AU164" s="232" t="s">
        <v>89</v>
      </c>
      <c r="AY164" s="18" t="s">
        <v>146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355</v>
      </c>
      <c r="BM164" s="232" t="s">
        <v>1027</v>
      </c>
    </row>
    <row r="165" s="2" customFormat="1" ht="16.5" customHeight="1">
      <c r="A165" s="39"/>
      <c r="B165" s="40"/>
      <c r="C165" s="220" t="s">
        <v>359</v>
      </c>
      <c r="D165" s="220" t="s">
        <v>148</v>
      </c>
      <c r="E165" s="221" t="s">
        <v>1028</v>
      </c>
      <c r="F165" s="222" t="s">
        <v>1029</v>
      </c>
      <c r="G165" s="223" t="s">
        <v>1030</v>
      </c>
      <c r="H165" s="224">
        <v>12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45</v>
      </c>
      <c r="O165" s="92"/>
      <c r="P165" s="230">
        <f>O165*H165</f>
        <v>0</v>
      </c>
      <c r="Q165" s="230">
        <v>0.00025000000000000001</v>
      </c>
      <c r="R165" s="230">
        <f>Q165*H165</f>
        <v>0.0030000000000000001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355</v>
      </c>
      <c r="AT165" s="232" t="s">
        <v>148</v>
      </c>
      <c r="AU165" s="232" t="s">
        <v>89</v>
      </c>
      <c r="AY165" s="18" t="s">
        <v>146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355</v>
      </c>
      <c r="BM165" s="232" t="s">
        <v>1031</v>
      </c>
    </row>
    <row r="166" s="13" customFormat="1">
      <c r="A166" s="13"/>
      <c r="B166" s="234"/>
      <c r="C166" s="235"/>
      <c r="D166" s="236" t="s">
        <v>153</v>
      </c>
      <c r="E166" s="237" t="s">
        <v>1</v>
      </c>
      <c r="F166" s="238" t="s">
        <v>1022</v>
      </c>
      <c r="G166" s="235"/>
      <c r="H166" s="237" t="s">
        <v>1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153</v>
      </c>
      <c r="AU166" s="244" t="s">
        <v>89</v>
      </c>
      <c r="AV166" s="13" t="s">
        <v>85</v>
      </c>
      <c r="AW166" s="13" t="s">
        <v>34</v>
      </c>
      <c r="AX166" s="13" t="s">
        <v>80</v>
      </c>
      <c r="AY166" s="244" t="s">
        <v>146</v>
      </c>
    </row>
    <row r="167" s="14" customFormat="1">
      <c r="A167" s="14"/>
      <c r="B167" s="245"/>
      <c r="C167" s="246"/>
      <c r="D167" s="236" t="s">
        <v>153</v>
      </c>
      <c r="E167" s="247" t="s">
        <v>1</v>
      </c>
      <c r="F167" s="248" t="s">
        <v>1023</v>
      </c>
      <c r="G167" s="246"/>
      <c r="H167" s="249">
        <v>2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153</v>
      </c>
      <c r="AU167" s="255" t="s">
        <v>89</v>
      </c>
      <c r="AV167" s="14" t="s">
        <v>89</v>
      </c>
      <c r="AW167" s="14" t="s">
        <v>34</v>
      </c>
      <c r="AX167" s="14" t="s">
        <v>80</v>
      </c>
      <c r="AY167" s="255" t="s">
        <v>146</v>
      </c>
    </row>
    <row r="168" s="13" customFormat="1">
      <c r="A168" s="13"/>
      <c r="B168" s="234"/>
      <c r="C168" s="235"/>
      <c r="D168" s="236" t="s">
        <v>153</v>
      </c>
      <c r="E168" s="237" t="s">
        <v>1</v>
      </c>
      <c r="F168" s="238" t="s">
        <v>989</v>
      </c>
      <c r="G168" s="235"/>
      <c r="H168" s="237" t="s">
        <v>1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153</v>
      </c>
      <c r="AU168" s="244" t="s">
        <v>89</v>
      </c>
      <c r="AV168" s="13" t="s">
        <v>85</v>
      </c>
      <c r="AW168" s="13" t="s">
        <v>34</v>
      </c>
      <c r="AX168" s="13" t="s">
        <v>80</v>
      </c>
      <c r="AY168" s="244" t="s">
        <v>146</v>
      </c>
    </row>
    <row r="169" s="14" customFormat="1">
      <c r="A169" s="14"/>
      <c r="B169" s="245"/>
      <c r="C169" s="246"/>
      <c r="D169" s="236" t="s">
        <v>153</v>
      </c>
      <c r="E169" s="247" t="s">
        <v>1</v>
      </c>
      <c r="F169" s="248" t="s">
        <v>1024</v>
      </c>
      <c r="G169" s="246"/>
      <c r="H169" s="249">
        <v>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153</v>
      </c>
      <c r="AU169" s="255" t="s">
        <v>89</v>
      </c>
      <c r="AV169" s="14" t="s">
        <v>89</v>
      </c>
      <c r="AW169" s="14" t="s">
        <v>34</v>
      </c>
      <c r="AX169" s="14" t="s">
        <v>80</v>
      </c>
      <c r="AY169" s="255" t="s">
        <v>146</v>
      </c>
    </row>
    <row r="170" s="13" customFormat="1">
      <c r="A170" s="13"/>
      <c r="B170" s="234"/>
      <c r="C170" s="235"/>
      <c r="D170" s="236" t="s">
        <v>153</v>
      </c>
      <c r="E170" s="237" t="s">
        <v>1</v>
      </c>
      <c r="F170" s="238" t="s">
        <v>1032</v>
      </c>
      <c r="G170" s="235"/>
      <c r="H170" s="237" t="s">
        <v>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153</v>
      </c>
      <c r="AU170" s="244" t="s">
        <v>89</v>
      </c>
      <c r="AV170" s="13" t="s">
        <v>85</v>
      </c>
      <c r="AW170" s="13" t="s">
        <v>34</v>
      </c>
      <c r="AX170" s="13" t="s">
        <v>80</v>
      </c>
      <c r="AY170" s="244" t="s">
        <v>146</v>
      </c>
    </row>
    <row r="171" s="14" customFormat="1">
      <c r="A171" s="14"/>
      <c r="B171" s="245"/>
      <c r="C171" s="246"/>
      <c r="D171" s="236" t="s">
        <v>153</v>
      </c>
      <c r="E171" s="247" t="s">
        <v>1</v>
      </c>
      <c r="F171" s="248" t="s">
        <v>89</v>
      </c>
      <c r="G171" s="246"/>
      <c r="H171" s="249">
        <v>2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153</v>
      </c>
      <c r="AU171" s="255" t="s">
        <v>89</v>
      </c>
      <c r="AV171" s="14" t="s">
        <v>89</v>
      </c>
      <c r="AW171" s="14" t="s">
        <v>34</v>
      </c>
      <c r="AX171" s="14" t="s">
        <v>80</v>
      </c>
      <c r="AY171" s="255" t="s">
        <v>146</v>
      </c>
    </row>
    <row r="172" s="15" customFormat="1">
      <c r="A172" s="15"/>
      <c r="B172" s="256"/>
      <c r="C172" s="257"/>
      <c r="D172" s="236" t="s">
        <v>153</v>
      </c>
      <c r="E172" s="258" t="s">
        <v>1</v>
      </c>
      <c r="F172" s="259" t="s">
        <v>158</v>
      </c>
      <c r="G172" s="257"/>
      <c r="H172" s="260">
        <v>12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153</v>
      </c>
      <c r="AU172" s="266" t="s">
        <v>89</v>
      </c>
      <c r="AV172" s="15" t="s">
        <v>95</v>
      </c>
      <c r="AW172" s="15" t="s">
        <v>34</v>
      </c>
      <c r="AX172" s="15" t="s">
        <v>85</v>
      </c>
      <c r="AY172" s="266" t="s">
        <v>146</v>
      </c>
    </row>
    <row r="173" s="2" customFormat="1" ht="24.15" customHeight="1">
      <c r="A173" s="39"/>
      <c r="B173" s="40"/>
      <c r="C173" s="220" t="s">
        <v>1033</v>
      </c>
      <c r="D173" s="220" t="s">
        <v>148</v>
      </c>
      <c r="E173" s="221" t="s">
        <v>1034</v>
      </c>
      <c r="F173" s="222" t="s">
        <v>1035</v>
      </c>
      <c r="G173" s="223" t="s">
        <v>166</v>
      </c>
      <c r="H173" s="224">
        <v>25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45</v>
      </c>
      <c r="O173" s="92"/>
      <c r="P173" s="230">
        <f>O173*H173</f>
        <v>0</v>
      </c>
      <c r="Q173" s="230">
        <v>0.00018979500000000001</v>
      </c>
      <c r="R173" s="230">
        <f>Q173*H173</f>
        <v>0.004744875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355</v>
      </c>
      <c r="AT173" s="232" t="s">
        <v>148</v>
      </c>
      <c r="AU173" s="232" t="s">
        <v>89</v>
      </c>
      <c r="AY173" s="18" t="s">
        <v>146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355</v>
      </c>
      <c r="BM173" s="232" t="s">
        <v>1036</v>
      </c>
    </row>
    <row r="174" s="13" customFormat="1">
      <c r="A174" s="13"/>
      <c r="B174" s="234"/>
      <c r="C174" s="235"/>
      <c r="D174" s="236" t="s">
        <v>153</v>
      </c>
      <c r="E174" s="237" t="s">
        <v>1</v>
      </c>
      <c r="F174" s="238" t="s">
        <v>1002</v>
      </c>
      <c r="G174" s="235"/>
      <c r="H174" s="237" t="s">
        <v>1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153</v>
      </c>
      <c r="AU174" s="244" t="s">
        <v>89</v>
      </c>
      <c r="AV174" s="13" t="s">
        <v>85</v>
      </c>
      <c r="AW174" s="13" t="s">
        <v>34</v>
      </c>
      <c r="AX174" s="13" t="s">
        <v>80</v>
      </c>
      <c r="AY174" s="244" t="s">
        <v>146</v>
      </c>
    </row>
    <row r="175" s="14" customFormat="1">
      <c r="A175" s="14"/>
      <c r="B175" s="245"/>
      <c r="C175" s="246"/>
      <c r="D175" s="236" t="s">
        <v>153</v>
      </c>
      <c r="E175" s="247" t="s">
        <v>1</v>
      </c>
      <c r="F175" s="248" t="s">
        <v>1037</v>
      </c>
      <c r="G175" s="246"/>
      <c r="H175" s="249">
        <v>25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153</v>
      </c>
      <c r="AU175" s="255" t="s">
        <v>89</v>
      </c>
      <c r="AV175" s="14" t="s">
        <v>89</v>
      </c>
      <c r="AW175" s="14" t="s">
        <v>34</v>
      </c>
      <c r="AX175" s="14" t="s">
        <v>85</v>
      </c>
      <c r="AY175" s="255" t="s">
        <v>146</v>
      </c>
    </row>
    <row r="176" s="2" customFormat="1" ht="21.75" customHeight="1">
      <c r="A176" s="39"/>
      <c r="B176" s="40"/>
      <c r="C176" s="220" t="s">
        <v>1038</v>
      </c>
      <c r="D176" s="220" t="s">
        <v>148</v>
      </c>
      <c r="E176" s="221" t="s">
        <v>1039</v>
      </c>
      <c r="F176" s="222" t="s">
        <v>1040</v>
      </c>
      <c r="G176" s="223" t="s">
        <v>166</v>
      </c>
      <c r="H176" s="224">
        <v>25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45</v>
      </c>
      <c r="O176" s="92"/>
      <c r="P176" s="230">
        <f>O176*H176</f>
        <v>0</v>
      </c>
      <c r="Q176" s="230">
        <v>1.0000000000000001E-05</v>
      </c>
      <c r="R176" s="230">
        <f>Q176*H176</f>
        <v>0.00025000000000000001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355</v>
      </c>
      <c r="AT176" s="232" t="s">
        <v>148</v>
      </c>
      <c r="AU176" s="232" t="s">
        <v>89</v>
      </c>
      <c r="AY176" s="18" t="s">
        <v>146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355</v>
      </c>
      <c r="BM176" s="232" t="s">
        <v>1041</v>
      </c>
    </row>
    <row r="177" s="13" customFormat="1">
      <c r="A177" s="13"/>
      <c r="B177" s="234"/>
      <c r="C177" s="235"/>
      <c r="D177" s="236" t="s">
        <v>153</v>
      </c>
      <c r="E177" s="237" t="s">
        <v>1</v>
      </c>
      <c r="F177" s="238" t="s">
        <v>1002</v>
      </c>
      <c r="G177" s="235"/>
      <c r="H177" s="237" t="s">
        <v>1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153</v>
      </c>
      <c r="AU177" s="244" t="s">
        <v>89</v>
      </c>
      <c r="AV177" s="13" t="s">
        <v>85</v>
      </c>
      <c r="AW177" s="13" t="s">
        <v>34</v>
      </c>
      <c r="AX177" s="13" t="s">
        <v>80</v>
      </c>
      <c r="AY177" s="244" t="s">
        <v>146</v>
      </c>
    </row>
    <row r="178" s="14" customFormat="1">
      <c r="A178" s="14"/>
      <c r="B178" s="245"/>
      <c r="C178" s="246"/>
      <c r="D178" s="236" t="s">
        <v>153</v>
      </c>
      <c r="E178" s="247" t="s">
        <v>1</v>
      </c>
      <c r="F178" s="248" t="s">
        <v>1037</v>
      </c>
      <c r="G178" s="246"/>
      <c r="H178" s="249">
        <v>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153</v>
      </c>
      <c r="AU178" s="255" t="s">
        <v>89</v>
      </c>
      <c r="AV178" s="14" t="s">
        <v>89</v>
      </c>
      <c r="AW178" s="14" t="s">
        <v>34</v>
      </c>
      <c r="AX178" s="14" t="s">
        <v>85</v>
      </c>
      <c r="AY178" s="255" t="s">
        <v>146</v>
      </c>
    </row>
    <row r="179" s="2" customFormat="1" ht="24.15" customHeight="1">
      <c r="A179" s="39"/>
      <c r="B179" s="40"/>
      <c r="C179" s="220" t="s">
        <v>1042</v>
      </c>
      <c r="D179" s="220" t="s">
        <v>148</v>
      </c>
      <c r="E179" s="221" t="s">
        <v>1043</v>
      </c>
      <c r="F179" s="222" t="s">
        <v>1044</v>
      </c>
      <c r="G179" s="223" t="s">
        <v>467</v>
      </c>
      <c r="H179" s="289"/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45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355</v>
      </c>
      <c r="AT179" s="232" t="s">
        <v>148</v>
      </c>
      <c r="AU179" s="232" t="s">
        <v>89</v>
      </c>
      <c r="AY179" s="18" t="s">
        <v>146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355</v>
      </c>
      <c r="BM179" s="232" t="s">
        <v>1045</v>
      </c>
    </row>
    <row r="180" s="12" customFormat="1" ht="22.8" customHeight="1">
      <c r="A180" s="12"/>
      <c r="B180" s="204"/>
      <c r="C180" s="205"/>
      <c r="D180" s="206" t="s">
        <v>79</v>
      </c>
      <c r="E180" s="218" t="s">
        <v>1046</v>
      </c>
      <c r="F180" s="218" t="s">
        <v>1047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SUM(P181:P222)</f>
        <v>0</v>
      </c>
      <c r="Q180" s="212"/>
      <c r="R180" s="213">
        <f>SUM(R181:R222)</f>
        <v>0.22713000000000003</v>
      </c>
      <c r="S180" s="212"/>
      <c r="T180" s="214">
        <f>SUM(T181:T222)</f>
        <v>0.76973000000000003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89</v>
      </c>
      <c r="AT180" s="216" t="s">
        <v>79</v>
      </c>
      <c r="AU180" s="216" t="s">
        <v>85</v>
      </c>
      <c r="AY180" s="215" t="s">
        <v>146</v>
      </c>
      <c r="BK180" s="217">
        <f>SUM(BK181:BK222)</f>
        <v>0</v>
      </c>
    </row>
    <row r="181" s="2" customFormat="1" ht="16.5" customHeight="1">
      <c r="A181" s="39"/>
      <c r="B181" s="40"/>
      <c r="C181" s="220" t="s">
        <v>1048</v>
      </c>
      <c r="D181" s="220" t="s">
        <v>148</v>
      </c>
      <c r="E181" s="221" t="s">
        <v>1049</v>
      </c>
      <c r="F181" s="222" t="s">
        <v>1050</v>
      </c>
      <c r="G181" s="223" t="s">
        <v>1051</v>
      </c>
      <c r="H181" s="224">
        <v>9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45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0.01933</v>
      </c>
      <c r="T181" s="231">
        <f>S181*H181</f>
        <v>0.17397000000000001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355</v>
      </c>
      <c r="AT181" s="232" t="s">
        <v>148</v>
      </c>
      <c r="AU181" s="232" t="s">
        <v>89</v>
      </c>
      <c r="AY181" s="18" t="s">
        <v>146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355</v>
      </c>
      <c r="BM181" s="232" t="s">
        <v>1052</v>
      </c>
    </row>
    <row r="182" s="2" customFormat="1" ht="16.5" customHeight="1">
      <c r="A182" s="39"/>
      <c r="B182" s="40"/>
      <c r="C182" s="220" t="s">
        <v>1053</v>
      </c>
      <c r="D182" s="220" t="s">
        <v>148</v>
      </c>
      <c r="E182" s="221" t="s">
        <v>1054</v>
      </c>
      <c r="F182" s="222" t="s">
        <v>1055</v>
      </c>
      <c r="G182" s="223" t="s">
        <v>308</v>
      </c>
      <c r="H182" s="224">
        <v>9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45</v>
      </c>
      <c r="O182" s="92"/>
      <c r="P182" s="230">
        <f>O182*H182</f>
        <v>0</v>
      </c>
      <c r="Q182" s="230">
        <v>0.00055000000000000003</v>
      </c>
      <c r="R182" s="230">
        <f>Q182*H182</f>
        <v>0.0049500000000000004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355</v>
      </c>
      <c r="AT182" s="232" t="s">
        <v>148</v>
      </c>
      <c r="AU182" s="232" t="s">
        <v>89</v>
      </c>
      <c r="AY182" s="18" t="s">
        <v>146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85</v>
      </c>
      <c r="BK182" s="233">
        <f>ROUND(I182*H182,2)</f>
        <v>0</v>
      </c>
      <c r="BL182" s="18" t="s">
        <v>355</v>
      </c>
      <c r="BM182" s="232" t="s">
        <v>1056</v>
      </c>
    </row>
    <row r="183" s="13" customFormat="1">
      <c r="A183" s="13"/>
      <c r="B183" s="234"/>
      <c r="C183" s="235"/>
      <c r="D183" s="236" t="s">
        <v>153</v>
      </c>
      <c r="E183" s="237" t="s">
        <v>1</v>
      </c>
      <c r="F183" s="238" t="s">
        <v>994</v>
      </c>
      <c r="G183" s="235"/>
      <c r="H183" s="237" t="s">
        <v>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153</v>
      </c>
      <c r="AU183" s="244" t="s">
        <v>89</v>
      </c>
      <c r="AV183" s="13" t="s">
        <v>85</v>
      </c>
      <c r="AW183" s="13" t="s">
        <v>34</v>
      </c>
      <c r="AX183" s="13" t="s">
        <v>80</v>
      </c>
      <c r="AY183" s="244" t="s">
        <v>146</v>
      </c>
    </row>
    <row r="184" s="14" customFormat="1">
      <c r="A184" s="14"/>
      <c r="B184" s="245"/>
      <c r="C184" s="246"/>
      <c r="D184" s="236" t="s">
        <v>153</v>
      </c>
      <c r="E184" s="247" t="s">
        <v>1</v>
      </c>
      <c r="F184" s="248" t="s">
        <v>316</v>
      </c>
      <c r="G184" s="246"/>
      <c r="H184" s="249">
        <v>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153</v>
      </c>
      <c r="AU184" s="255" t="s">
        <v>89</v>
      </c>
      <c r="AV184" s="14" t="s">
        <v>89</v>
      </c>
      <c r="AW184" s="14" t="s">
        <v>34</v>
      </c>
      <c r="AX184" s="14" t="s">
        <v>80</v>
      </c>
      <c r="AY184" s="255" t="s">
        <v>146</v>
      </c>
    </row>
    <row r="185" s="13" customFormat="1">
      <c r="A185" s="13"/>
      <c r="B185" s="234"/>
      <c r="C185" s="235"/>
      <c r="D185" s="236" t="s">
        <v>153</v>
      </c>
      <c r="E185" s="237" t="s">
        <v>1</v>
      </c>
      <c r="F185" s="238" t="s">
        <v>995</v>
      </c>
      <c r="G185" s="235"/>
      <c r="H185" s="237" t="s">
        <v>1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153</v>
      </c>
      <c r="AU185" s="244" t="s">
        <v>89</v>
      </c>
      <c r="AV185" s="13" t="s">
        <v>85</v>
      </c>
      <c r="AW185" s="13" t="s">
        <v>34</v>
      </c>
      <c r="AX185" s="13" t="s">
        <v>80</v>
      </c>
      <c r="AY185" s="244" t="s">
        <v>146</v>
      </c>
    </row>
    <row r="186" s="14" customFormat="1">
      <c r="A186" s="14"/>
      <c r="B186" s="245"/>
      <c r="C186" s="246"/>
      <c r="D186" s="236" t="s">
        <v>153</v>
      </c>
      <c r="E186" s="247" t="s">
        <v>1</v>
      </c>
      <c r="F186" s="248" t="s">
        <v>85</v>
      </c>
      <c r="G186" s="246"/>
      <c r="H186" s="249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153</v>
      </c>
      <c r="AU186" s="255" t="s">
        <v>89</v>
      </c>
      <c r="AV186" s="14" t="s">
        <v>89</v>
      </c>
      <c r="AW186" s="14" t="s">
        <v>34</v>
      </c>
      <c r="AX186" s="14" t="s">
        <v>80</v>
      </c>
      <c r="AY186" s="255" t="s">
        <v>146</v>
      </c>
    </row>
    <row r="187" s="15" customFormat="1">
      <c r="A187" s="15"/>
      <c r="B187" s="256"/>
      <c r="C187" s="257"/>
      <c r="D187" s="236" t="s">
        <v>153</v>
      </c>
      <c r="E187" s="258" t="s">
        <v>1</v>
      </c>
      <c r="F187" s="259" t="s">
        <v>158</v>
      </c>
      <c r="G187" s="257"/>
      <c r="H187" s="260">
        <v>9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153</v>
      </c>
      <c r="AU187" s="266" t="s">
        <v>89</v>
      </c>
      <c r="AV187" s="15" t="s">
        <v>95</v>
      </c>
      <c r="AW187" s="15" t="s">
        <v>34</v>
      </c>
      <c r="AX187" s="15" t="s">
        <v>85</v>
      </c>
      <c r="AY187" s="266" t="s">
        <v>146</v>
      </c>
    </row>
    <row r="188" s="2" customFormat="1" ht="24.15" customHeight="1">
      <c r="A188" s="39"/>
      <c r="B188" s="40"/>
      <c r="C188" s="278" t="s">
        <v>1057</v>
      </c>
      <c r="D188" s="278" t="s">
        <v>313</v>
      </c>
      <c r="E188" s="279" t="s">
        <v>1058</v>
      </c>
      <c r="F188" s="280" t="s">
        <v>1059</v>
      </c>
      <c r="G188" s="281" t="s">
        <v>308</v>
      </c>
      <c r="H188" s="282">
        <v>1</v>
      </c>
      <c r="I188" s="283"/>
      <c r="J188" s="284">
        <f>ROUND(I188*H188,2)</f>
        <v>0</v>
      </c>
      <c r="K188" s="285"/>
      <c r="L188" s="286"/>
      <c r="M188" s="287" t="s">
        <v>1</v>
      </c>
      <c r="N188" s="288" t="s">
        <v>45</v>
      </c>
      <c r="O188" s="92"/>
      <c r="P188" s="230">
        <f>O188*H188</f>
        <v>0</v>
      </c>
      <c r="Q188" s="230">
        <v>0.025999999999999999</v>
      </c>
      <c r="R188" s="230">
        <f>Q188*H188</f>
        <v>0.025999999999999999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453</v>
      </c>
      <c r="AT188" s="232" t="s">
        <v>313</v>
      </c>
      <c r="AU188" s="232" t="s">
        <v>89</v>
      </c>
      <c r="AY188" s="18" t="s">
        <v>146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355</v>
      </c>
      <c r="BM188" s="232" t="s">
        <v>1060</v>
      </c>
    </row>
    <row r="189" s="2" customFormat="1" ht="16.5" customHeight="1">
      <c r="A189" s="39"/>
      <c r="B189" s="40"/>
      <c r="C189" s="220" t="s">
        <v>1037</v>
      </c>
      <c r="D189" s="220" t="s">
        <v>148</v>
      </c>
      <c r="E189" s="221" t="s">
        <v>1061</v>
      </c>
      <c r="F189" s="222" t="s">
        <v>1062</v>
      </c>
      <c r="G189" s="223" t="s">
        <v>1051</v>
      </c>
      <c r="H189" s="224">
        <v>11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45</v>
      </c>
      <c r="O189" s="92"/>
      <c r="P189" s="230">
        <f>O189*H189</f>
        <v>0</v>
      </c>
      <c r="Q189" s="230">
        <v>0</v>
      </c>
      <c r="R189" s="230">
        <f>Q189*H189</f>
        <v>0</v>
      </c>
      <c r="S189" s="230">
        <v>0.019460000000000002</v>
      </c>
      <c r="T189" s="231">
        <f>S189*H189</f>
        <v>0.21406000000000003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355</v>
      </c>
      <c r="AT189" s="232" t="s">
        <v>148</v>
      </c>
      <c r="AU189" s="232" t="s">
        <v>89</v>
      </c>
      <c r="AY189" s="18" t="s">
        <v>146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355</v>
      </c>
      <c r="BM189" s="232" t="s">
        <v>1063</v>
      </c>
    </row>
    <row r="190" s="14" customFormat="1">
      <c r="A190" s="14"/>
      <c r="B190" s="245"/>
      <c r="C190" s="246"/>
      <c r="D190" s="236" t="s">
        <v>153</v>
      </c>
      <c r="E190" s="247" t="s">
        <v>1</v>
      </c>
      <c r="F190" s="248" t="s">
        <v>945</v>
      </c>
      <c r="G190" s="246"/>
      <c r="H190" s="249">
        <v>11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153</v>
      </c>
      <c r="AU190" s="255" t="s">
        <v>89</v>
      </c>
      <c r="AV190" s="14" t="s">
        <v>89</v>
      </c>
      <c r="AW190" s="14" t="s">
        <v>34</v>
      </c>
      <c r="AX190" s="14" t="s">
        <v>85</v>
      </c>
      <c r="AY190" s="255" t="s">
        <v>146</v>
      </c>
    </row>
    <row r="191" s="2" customFormat="1" ht="21.75" customHeight="1">
      <c r="A191" s="39"/>
      <c r="B191" s="40"/>
      <c r="C191" s="220" t="s">
        <v>1064</v>
      </c>
      <c r="D191" s="220" t="s">
        <v>148</v>
      </c>
      <c r="E191" s="221" t="s">
        <v>1065</v>
      </c>
      <c r="F191" s="222" t="s">
        <v>1066</v>
      </c>
      <c r="G191" s="223" t="s">
        <v>1051</v>
      </c>
      <c r="H191" s="224">
        <v>12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45</v>
      </c>
      <c r="O191" s="92"/>
      <c r="P191" s="230">
        <f>O191*H191</f>
        <v>0</v>
      </c>
      <c r="Q191" s="230">
        <v>0.00173</v>
      </c>
      <c r="R191" s="230">
        <f>Q191*H191</f>
        <v>0.020760000000000001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355</v>
      </c>
      <c r="AT191" s="232" t="s">
        <v>148</v>
      </c>
      <c r="AU191" s="232" t="s">
        <v>89</v>
      </c>
      <c r="AY191" s="18" t="s">
        <v>146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355</v>
      </c>
      <c r="BM191" s="232" t="s">
        <v>1067</v>
      </c>
    </row>
    <row r="192" s="13" customFormat="1">
      <c r="A192" s="13"/>
      <c r="B192" s="234"/>
      <c r="C192" s="235"/>
      <c r="D192" s="236" t="s">
        <v>153</v>
      </c>
      <c r="E192" s="237" t="s">
        <v>1</v>
      </c>
      <c r="F192" s="238" t="s">
        <v>988</v>
      </c>
      <c r="G192" s="235"/>
      <c r="H192" s="237" t="s">
        <v>1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153</v>
      </c>
      <c r="AU192" s="244" t="s">
        <v>89</v>
      </c>
      <c r="AV192" s="13" t="s">
        <v>85</v>
      </c>
      <c r="AW192" s="13" t="s">
        <v>34</v>
      </c>
      <c r="AX192" s="13" t="s">
        <v>80</v>
      </c>
      <c r="AY192" s="244" t="s">
        <v>146</v>
      </c>
    </row>
    <row r="193" s="14" customFormat="1">
      <c r="A193" s="14"/>
      <c r="B193" s="245"/>
      <c r="C193" s="246"/>
      <c r="D193" s="236" t="s">
        <v>153</v>
      </c>
      <c r="E193" s="247" t="s">
        <v>1</v>
      </c>
      <c r="F193" s="248" t="s">
        <v>945</v>
      </c>
      <c r="G193" s="246"/>
      <c r="H193" s="249">
        <v>11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153</v>
      </c>
      <c r="AU193" s="255" t="s">
        <v>89</v>
      </c>
      <c r="AV193" s="14" t="s">
        <v>89</v>
      </c>
      <c r="AW193" s="14" t="s">
        <v>34</v>
      </c>
      <c r="AX193" s="14" t="s">
        <v>80</v>
      </c>
      <c r="AY193" s="255" t="s">
        <v>146</v>
      </c>
    </row>
    <row r="194" s="13" customFormat="1">
      <c r="A194" s="13"/>
      <c r="B194" s="234"/>
      <c r="C194" s="235"/>
      <c r="D194" s="236" t="s">
        <v>153</v>
      </c>
      <c r="E194" s="237" t="s">
        <v>1</v>
      </c>
      <c r="F194" s="238" t="s">
        <v>1022</v>
      </c>
      <c r="G194" s="235"/>
      <c r="H194" s="237" t="s">
        <v>1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153</v>
      </c>
      <c r="AU194" s="244" t="s">
        <v>89</v>
      </c>
      <c r="AV194" s="13" t="s">
        <v>85</v>
      </c>
      <c r="AW194" s="13" t="s">
        <v>34</v>
      </c>
      <c r="AX194" s="13" t="s">
        <v>80</v>
      </c>
      <c r="AY194" s="244" t="s">
        <v>146</v>
      </c>
    </row>
    <row r="195" s="14" customFormat="1">
      <c r="A195" s="14"/>
      <c r="B195" s="245"/>
      <c r="C195" s="246"/>
      <c r="D195" s="236" t="s">
        <v>153</v>
      </c>
      <c r="E195" s="247" t="s">
        <v>1</v>
      </c>
      <c r="F195" s="248" t="s">
        <v>85</v>
      </c>
      <c r="G195" s="246"/>
      <c r="H195" s="249">
        <v>1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153</v>
      </c>
      <c r="AU195" s="255" t="s">
        <v>89</v>
      </c>
      <c r="AV195" s="14" t="s">
        <v>89</v>
      </c>
      <c r="AW195" s="14" t="s">
        <v>34</v>
      </c>
      <c r="AX195" s="14" t="s">
        <v>80</v>
      </c>
      <c r="AY195" s="255" t="s">
        <v>146</v>
      </c>
    </row>
    <row r="196" s="15" customFormat="1">
      <c r="A196" s="15"/>
      <c r="B196" s="256"/>
      <c r="C196" s="257"/>
      <c r="D196" s="236" t="s">
        <v>153</v>
      </c>
      <c r="E196" s="258" t="s">
        <v>1</v>
      </c>
      <c r="F196" s="259" t="s">
        <v>158</v>
      </c>
      <c r="G196" s="257"/>
      <c r="H196" s="260">
        <v>12</v>
      </c>
      <c r="I196" s="261"/>
      <c r="J196" s="257"/>
      <c r="K196" s="257"/>
      <c r="L196" s="262"/>
      <c r="M196" s="263"/>
      <c r="N196" s="264"/>
      <c r="O196" s="264"/>
      <c r="P196" s="264"/>
      <c r="Q196" s="264"/>
      <c r="R196" s="264"/>
      <c r="S196" s="264"/>
      <c r="T196" s="26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6" t="s">
        <v>153</v>
      </c>
      <c r="AU196" s="266" t="s">
        <v>89</v>
      </c>
      <c r="AV196" s="15" t="s">
        <v>95</v>
      </c>
      <c r="AW196" s="15" t="s">
        <v>34</v>
      </c>
      <c r="AX196" s="15" t="s">
        <v>85</v>
      </c>
      <c r="AY196" s="266" t="s">
        <v>146</v>
      </c>
    </row>
    <row r="197" s="2" customFormat="1" ht="21.75" customHeight="1">
      <c r="A197" s="39"/>
      <c r="B197" s="40"/>
      <c r="C197" s="278" t="s">
        <v>1068</v>
      </c>
      <c r="D197" s="278" t="s">
        <v>313</v>
      </c>
      <c r="E197" s="279" t="s">
        <v>1069</v>
      </c>
      <c r="F197" s="280" t="s">
        <v>1070</v>
      </c>
      <c r="G197" s="281" t="s">
        <v>308</v>
      </c>
      <c r="H197" s="282">
        <v>1</v>
      </c>
      <c r="I197" s="283"/>
      <c r="J197" s="284">
        <f>ROUND(I197*H197,2)</f>
        <v>0</v>
      </c>
      <c r="K197" s="285"/>
      <c r="L197" s="286"/>
      <c r="M197" s="287" t="s">
        <v>1</v>
      </c>
      <c r="N197" s="288" t="s">
        <v>45</v>
      </c>
      <c r="O197" s="92"/>
      <c r="P197" s="230">
        <f>O197*H197</f>
        <v>0</v>
      </c>
      <c r="Q197" s="230">
        <v>0.012</v>
      </c>
      <c r="R197" s="230">
        <f>Q197*H197</f>
        <v>0.012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453</v>
      </c>
      <c r="AT197" s="232" t="s">
        <v>313</v>
      </c>
      <c r="AU197" s="232" t="s">
        <v>89</v>
      </c>
      <c r="AY197" s="18" t="s">
        <v>146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355</v>
      </c>
      <c r="BM197" s="232" t="s">
        <v>1071</v>
      </c>
    </row>
    <row r="198" s="13" customFormat="1">
      <c r="A198" s="13"/>
      <c r="B198" s="234"/>
      <c r="C198" s="235"/>
      <c r="D198" s="236" t="s">
        <v>153</v>
      </c>
      <c r="E198" s="237" t="s">
        <v>1</v>
      </c>
      <c r="F198" s="238" t="s">
        <v>1022</v>
      </c>
      <c r="G198" s="235"/>
      <c r="H198" s="237" t="s">
        <v>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153</v>
      </c>
      <c r="AU198" s="244" t="s">
        <v>89</v>
      </c>
      <c r="AV198" s="13" t="s">
        <v>85</v>
      </c>
      <c r="AW198" s="13" t="s">
        <v>34</v>
      </c>
      <c r="AX198" s="13" t="s">
        <v>80</v>
      </c>
      <c r="AY198" s="244" t="s">
        <v>146</v>
      </c>
    </row>
    <row r="199" s="14" customFormat="1">
      <c r="A199" s="14"/>
      <c r="B199" s="245"/>
      <c r="C199" s="246"/>
      <c r="D199" s="236" t="s">
        <v>153</v>
      </c>
      <c r="E199" s="247" t="s">
        <v>1</v>
      </c>
      <c r="F199" s="248" t="s">
        <v>85</v>
      </c>
      <c r="G199" s="246"/>
      <c r="H199" s="249">
        <v>1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153</v>
      </c>
      <c r="AU199" s="255" t="s">
        <v>89</v>
      </c>
      <c r="AV199" s="14" t="s">
        <v>89</v>
      </c>
      <c r="AW199" s="14" t="s">
        <v>34</v>
      </c>
      <c r="AX199" s="14" t="s">
        <v>80</v>
      </c>
      <c r="AY199" s="255" t="s">
        <v>146</v>
      </c>
    </row>
    <row r="200" s="15" customFormat="1">
      <c r="A200" s="15"/>
      <c r="B200" s="256"/>
      <c r="C200" s="257"/>
      <c r="D200" s="236" t="s">
        <v>153</v>
      </c>
      <c r="E200" s="258" t="s">
        <v>1</v>
      </c>
      <c r="F200" s="259" t="s">
        <v>158</v>
      </c>
      <c r="G200" s="257"/>
      <c r="H200" s="260">
        <v>1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153</v>
      </c>
      <c r="AU200" s="266" t="s">
        <v>89</v>
      </c>
      <c r="AV200" s="15" t="s">
        <v>95</v>
      </c>
      <c r="AW200" s="15" t="s">
        <v>34</v>
      </c>
      <c r="AX200" s="15" t="s">
        <v>85</v>
      </c>
      <c r="AY200" s="266" t="s">
        <v>146</v>
      </c>
    </row>
    <row r="201" s="2" customFormat="1" ht="21.75" customHeight="1">
      <c r="A201" s="39"/>
      <c r="B201" s="40"/>
      <c r="C201" s="220" t="s">
        <v>1072</v>
      </c>
      <c r="D201" s="220" t="s">
        <v>148</v>
      </c>
      <c r="E201" s="221" t="s">
        <v>1073</v>
      </c>
      <c r="F201" s="222" t="s">
        <v>1074</v>
      </c>
      <c r="G201" s="223" t="s">
        <v>1051</v>
      </c>
      <c r="H201" s="224">
        <v>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45</v>
      </c>
      <c r="O201" s="92"/>
      <c r="P201" s="230">
        <f>O201*H201</f>
        <v>0</v>
      </c>
      <c r="Q201" s="230">
        <v>0.00199</v>
      </c>
      <c r="R201" s="230">
        <f>Q201*H201</f>
        <v>0.00398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355</v>
      </c>
      <c r="AT201" s="232" t="s">
        <v>148</v>
      </c>
      <c r="AU201" s="232" t="s">
        <v>89</v>
      </c>
      <c r="AY201" s="18" t="s">
        <v>146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355</v>
      </c>
      <c r="BM201" s="232" t="s">
        <v>1075</v>
      </c>
    </row>
    <row r="202" s="2" customFormat="1" ht="16.5" customHeight="1">
      <c r="A202" s="39"/>
      <c r="B202" s="40"/>
      <c r="C202" s="278" t="s">
        <v>1076</v>
      </c>
      <c r="D202" s="278" t="s">
        <v>313</v>
      </c>
      <c r="E202" s="279" t="s">
        <v>1077</v>
      </c>
      <c r="F202" s="280" t="s">
        <v>1078</v>
      </c>
      <c r="G202" s="281" t="s">
        <v>308</v>
      </c>
      <c r="H202" s="282">
        <v>2</v>
      </c>
      <c r="I202" s="283"/>
      <c r="J202" s="284">
        <f>ROUND(I202*H202,2)</f>
        <v>0</v>
      </c>
      <c r="K202" s="285"/>
      <c r="L202" s="286"/>
      <c r="M202" s="287" t="s">
        <v>1</v>
      </c>
      <c r="N202" s="288" t="s">
        <v>45</v>
      </c>
      <c r="O202" s="92"/>
      <c r="P202" s="230">
        <f>O202*H202</f>
        <v>0</v>
      </c>
      <c r="Q202" s="230">
        <v>0.015800000000000002</v>
      </c>
      <c r="R202" s="230">
        <f>Q202*H202</f>
        <v>0.031600000000000003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453</v>
      </c>
      <c r="AT202" s="232" t="s">
        <v>313</v>
      </c>
      <c r="AU202" s="232" t="s">
        <v>89</v>
      </c>
      <c r="AY202" s="18" t="s">
        <v>146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355</v>
      </c>
      <c r="BM202" s="232" t="s">
        <v>1079</v>
      </c>
    </row>
    <row r="203" s="2" customFormat="1" ht="16.5" customHeight="1">
      <c r="A203" s="39"/>
      <c r="B203" s="40"/>
      <c r="C203" s="220" t="s">
        <v>1080</v>
      </c>
      <c r="D203" s="220" t="s">
        <v>148</v>
      </c>
      <c r="E203" s="221" t="s">
        <v>1081</v>
      </c>
      <c r="F203" s="222" t="s">
        <v>1082</v>
      </c>
      <c r="G203" s="223" t="s">
        <v>1051</v>
      </c>
      <c r="H203" s="224">
        <v>2</v>
      </c>
      <c r="I203" s="225"/>
      <c r="J203" s="226">
        <f>ROUND(I203*H203,2)</f>
        <v>0</v>
      </c>
      <c r="K203" s="227"/>
      <c r="L203" s="45"/>
      <c r="M203" s="228" t="s">
        <v>1</v>
      </c>
      <c r="N203" s="229" t="s">
        <v>45</v>
      </c>
      <c r="O203" s="92"/>
      <c r="P203" s="230">
        <f>O203*H203</f>
        <v>0</v>
      </c>
      <c r="Q203" s="230">
        <v>0.00017000000000000001</v>
      </c>
      <c r="R203" s="230">
        <f>Q203*H203</f>
        <v>0.00034000000000000002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355</v>
      </c>
      <c r="AT203" s="232" t="s">
        <v>148</v>
      </c>
      <c r="AU203" s="232" t="s">
        <v>89</v>
      </c>
      <c r="AY203" s="18" t="s">
        <v>146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85</v>
      </c>
      <c r="BK203" s="233">
        <f>ROUND(I203*H203,2)</f>
        <v>0</v>
      </c>
      <c r="BL203" s="18" t="s">
        <v>355</v>
      </c>
      <c r="BM203" s="232" t="s">
        <v>1083</v>
      </c>
    </row>
    <row r="204" s="2" customFormat="1" ht="16.5" customHeight="1">
      <c r="A204" s="39"/>
      <c r="B204" s="40"/>
      <c r="C204" s="278" t="s">
        <v>1084</v>
      </c>
      <c r="D204" s="278" t="s">
        <v>313</v>
      </c>
      <c r="E204" s="279" t="s">
        <v>1085</v>
      </c>
      <c r="F204" s="280" t="s">
        <v>1086</v>
      </c>
      <c r="G204" s="281" t="s">
        <v>308</v>
      </c>
      <c r="H204" s="282">
        <v>2</v>
      </c>
      <c r="I204" s="283"/>
      <c r="J204" s="284">
        <f>ROUND(I204*H204,2)</f>
        <v>0</v>
      </c>
      <c r="K204" s="285"/>
      <c r="L204" s="286"/>
      <c r="M204" s="287" t="s">
        <v>1</v>
      </c>
      <c r="N204" s="288" t="s">
        <v>45</v>
      </c>
      <c r="O204" s="92"/>
      <c r="P204" s="230">
        <f>O204*H204</f>
        <v>0</v>
      </c>
      <c r="Q204" s="230">
        <v>0.043999999999999997</v>
      </c>
      <c r="R204" s="230">
        <f>Q204*H204</f>
        <v>0.087999999999999995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453</v>
      </c>
      <c r="AT204" s="232" t="s">
        <v>313</v>
      </c>
      <c r="AU204" s="232" t="s">
        <v>89</v>
      </c>
      <c r="AY204" s="18" t="s">
        <v>146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355</v>
      </c>
      <c r="BM204" s="232" t="s">
        <v>1087</v>
      </c>
    </row>
    <row r="205" s="2" customFormat="1" ht="24.15" customHeight="1">
      <c r="A205" s="39"/>
      <c r="B205" s="40"/>
      <c r="C205" s="220" t="s">
        <v>453</v>
      </c>
      <c r="D205" s="220" t="s">
        <v>148</v>
      </c>
      <c r="E205" s="221" t="s">
        <v>1088</v>
      </c>
      <c r="F205" s="222" t="s">
        <v>1089</v>
      </c>
      <c r="G205" s="223" t="s">
        <v>1051</v>
      </c>
      <c r="H205" s="224">
        <v>1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45</v>
      </c>
      <c r="O205" s="92"/>
      <c r="P205" s="230">
        <f>O205*H205</f>
        <v>0</v>
      </c>
      <c r="Q205" s="230">
        <v>0.0024199999999999998</v>
      </c>
      <c r="R205" s="230">
        <f>Q205*H205</f>
        <v>0.0024199999999999998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355</v>
      </c>
      <c r="AT205" s="232" t="s">
        <v>148</v>
      </c>
      <c r="AU205" s="232" t="s">
        <v>89</v>
      </c>
      <c r="AY205" s="18" t="s">
        <v>146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355</v>
      </c>
      <c r="BM205" s="232" t="s">
        <v>1090</v>
      </c>
    </row>
    <row r="206" s="2" customFormat="1" ht="24.15" customHeight="1">
      <c r="A206" s="39"/>
      <c r="B206" s="40"/>
      <c r="C206" s="220" t="s">
        <v>1091</v>
      </c>
      <c r="D206" s="220" t="s">
        <v>148</v>
      </c>
      <c r="E206" s="221" t="s">
        <v>1092</v>
      </c>
      <c r="F206" s="222" t="s">
        <v>1093</v>
      </c>
      <c r="G206" s="223" t="s">
        <v>1051</v>
      </c>
      <c r="H206" s="224">
        <v>12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45</v>
      </c>
      <c r="O206" s="92"/>
      <c r="P206" s="230">
        <f>O206*H206</f>
        <v>0</v>
      </c>
      <c r="Q206" s="230">
        <v>0.00051999999999999995</v>
      </c>
      <c r="R206" s="230">
        <f>Q206*H206</f>
        <v>0.006239999999999999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355</v>
      </c>
      <c r="AT206" s="232" t="s">
        <v>148</v>
      </c>
      <c r="AU206" s="232" t="s">
        <v>89</v>
      </c>
      <c r="AY206" s="18" t="s">
        <v>146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355</v>
      </c>
      <c r="BM206" s="232" t="s">
        <v>1094</v>
      </c>
    </row>
    <row r="207" s="2" customFormat="1" ht="24.15" customHeight="1">
      <c r="A207" s="39"/>
      <c r="B207" s="40"/>
      <c r="C207" s="220" t="s">
        <v>1095</v>
      </c>
      <c r="D207" s="220" t="s">
        <v>148</v>
      </c>
      <c r="E207" s="221" t="s">
        <v>1096</v>
      </c>
      <c r="F207" s="222" t="s">
        <v>1097</v>
      </c>
      <c r="G207" s="223" t="s">
        <v>1051</v>
      </c>
      <c r="H207" s="224">
        <v>9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45</v>
      </c>
      <c r="O207" s="92"/>
      <c r="P207" s="230">
        <f>O207*H207</f>
        <v>0</v>
      </c>
      <c r="Q207" s="230">
        <v>0.00051999999999999995</v>
      </c>
      <c r="R207" s="230">
        <f>Q207*H207</f>
        <v>0.0046799999999999993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355</v>
      </c>
      <c r="AT207" s="232" t="s">
        <v>148</v>
      </c>
      <c r="AU207" s="232" t="s">
        <v>89</v>
      </c>
      <c r="AY207" s="18" t="s">
        <v>146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355</v>
      </c>
      <c r="BM207" s="232" t="s">
        <v>1098</v>
      </c>
    </row>
    <row r="208" s="2" customFormat="1" ht="24.15" customHeight="1">
      <c r="A208" s="39"/>
      <c r="B208" s="40"/>
      <c r="C208" s="220" t="s">
        <v>1099</v>
      </c>
      <c r="D208" s="220" t="s">
        <v>148</v>
      </c>
      <c r="E208" s="221" t="s">
        <v>1100</v>
      </c>
      <c r="F208" s="222" t="s">
        <v>1101</v>
      </c>
      <c r="G208" s="223" t="s">
        <v>1051</v>
      </c>
      <c r="H208" s="224">
        <v>12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45</v>
      </c>
      <c r="O208" s="92"/>
      <c r="P208" s="230">
        <f>O208*H208</f>
        <v>0</v>
      </c>
      <c r="Q208" s="230">
        <v>0.00051999999999999995</v>
      </c>
      <c r="R208" s="230">
        <f>Q208*H208</f>
        <v>0.006239999999999999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355</v>
      </c>
      <c r="AT208" s="232" t="s">
        <v>148</v>
      </c>
      <c r="AU208" s="232" t="s">
        <v>89</v>
      </c>
      <c r="AY208" s="18" t="s">
        <v>146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85</v>
      </c>
      <c r="BK208" s="233">
        <f>ROUND(I208*H208,2)</f>
        <v>0</v>
      </c>
      <c r="BL208" s="18" t="s">
        <v>355</v>
      </c>
      <c r="BM208" s="232" t="s">
        <v>1102</v>
      </c>
    </row>
    <row r="209" s="2" customFormat="1" ht="24.15" customHeight="1">
      <c r="A209" s="39"/>
      <c r="B209" s="40"/>
      <c r="C209" s="220" t="s">
        <v>1103</v>
      </c>
      <c r="D209" s="220" t="s">
        <v>148</v>
      </c>
      <c r="E209" s="221" t="s">
        <v>1104</v>
      </c>
      <c r="F209" s="222" t="s">
        <v>1105</v>
      </c>
      <c r="G209" s="223" t="s">
        <v>1051</v>
      </c>
      <c r="H209" s="224">
        <v>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45</v>
      </c>
      <c r="O209" s="92"/>
      <c r="P209" s="230">
        <f>O209*H209</f>
        <v>0</v>
      </c>
      <c r="Q209" s="230">
        <v>0.0011000000000000001</v>
      </c>
      <c r="R209" s="230">
        <f>Q209*H209</f>
        <v>0.0011000000000000001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355</v>
      </c>
      <c r="AT209" s="232" t="s">
        <v>148</v>
      </c>
      <c r="AU209" s="232" t="s">
        <v>89</v>
      </c>
      <c r="AY209" s="18" t="s">
        <v>146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85</v>
      </c>
      <c r="BK209" s="233">
        <f>ROUND(I209*H209,2)</f>
        <v>0</v>
      </c>
      <c r="BL209" s="18" t="s">
        <v>355</v>
      </c>
      <c r="BM209" s="232" t="s">
        <v>1106</v>
      </c>
    </row>
    <row r="210" s="2" customFormat="1" ht="24.15" customHeight="1">
      <c r="A210" s="39"/>
      <c r="B210" s="40"/>
      <c r="C210" s="220" t="s">
        <v>1107</v>
      </c>
      <c r="D210" s="220" t="s">
        <v>148</v>
      </c>
      <c r="E210" s="221" t="s">
        <v>1108</v>
      </c>
      <c r="F210" s="222" t="s">
        <v>1109</v>
      </c>
      <c r="G210" s="223" t="s">
        <v>1051</v>
      </c>
      <c r="H210" s="224">
        <v>1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45</v>
      </c>
      <c r="O210" s="92"/>
      <c r="P210" s="230">
        <f>O210*H210</f>
        <v>0</v>
      </c>
      <c r="Q210" s="230">
        <v>0.0030000000000000001</v>
      </c>
      <c r="R210" s="230">
        <f>Q210*H210</f>
        <v>0.0030000000000000001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355</v>
      </c>
      <c r="AT210" s="232" t="s">
        <v>148</v>
      </c>
      <c r="AU210" s="232" t="s">
        <v>89</v>
      </c>
      <c r="AY210" s="18" t="s">
        <v>146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85</v>
      </c>
      <c r="BK210" s="233">
        <f>ROUND(I210*H210,2)</f>
        <v>0</v>
      </c>
      <c r="BL210" s="18" t="s">
        <v>355</v>
      </c>
      <c r="BM210" s="232" t="s">
        <v>1110</v>
      </c>
    </row>
    <row r="211" s="2" customFormat="1" ht="16.5" customHeight="1">
      <c r="A211" s="39"/>
      <c r="B211" s="40"/>
      <c r="C211" s="220" t="s">
        <v>1111</v>
      </c>
      <c r="D211" s="220" t="s">
        <v>148</v>
      </c>
      <c r="E211" s="221" t="s">
        <v>1112</v>
      </c>
      <c r="F211" s="222" t="s">
        <v>1113</v>
      </c>
      <c r="G211" s="223" t="s">
        <v>1051</v>
      </c>
      <c r="H211" s="224">
        <v>11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45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0.034700000000000002</v>
      </c>
      <c r="T211" s="231">
        <f>S211*H211</f>
        <v>0.38170000000000004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355</v>
      </c>
      <c r="AT211" s="232" t="s">
        <v>148</v>
      </c>
      <c r="AU211" s="232" t="s">
        <v>89</v>
      </c>
      <c r="AY211" s="18" t="s">
        <v>146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355</v>
      </c>
      <c r="BM211" s="232" t="s">
        <v>1114</v>
      </c>
    </row>
    <row r="212" s="2" customFormat="1" ht="24.15" customHeight="1">
      <c r="A212" s="39"/>
      <c r="B212" s="40"/>
      <c r="C212" s="220" t="s">
        <v>1115</v>
      </c>
      <c r="D212" s="220" t="s">
        <v>148</v>
      </c>
      <c r="E212" s="221" t="s">
        <v>1116</v>
      </c>
      <c r="F212" s="222" t="s">
        <v>1117</v>
      </c>
      <c r="G212" s="223" t="s">
        <v>1051</v>
      </c>
      <c r="H212" s="224">
        <v>4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45</v>
      </c>
      <c r="O212" s="92"/>
      <c r="P212" s="230">
        <f>O212*H212</f>
        <v>0</v>
      </c>
      <c r="Q212" s="230">
        <v>0.00172</v>
      </c>
      <c r="R212" s="230">
        <f>Q212*H212</f>
        <v>0.0068799999999999998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355</v>
      </c>
      <c r="AT212" s="232" t="s">
        <v>148</v>
      </c>
      <c r="AU212" s="232" t="s">
        <v>89</v>
      </c>
      <c r="AY212" s="18" t="s">
        <v>146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355</v>
      </c>
      <c r="BM212" s="232" t="s">
        <v>1118</v>
      </c>
    </row>
    <row r="213" s="2" customFormat="1" ht="16.5" customHeight="1">
      <c r="A213" s="39"/>
      <c r="B213" s="40"/>
      <c r="C213" s="220" t="s">
        <v>1119</v>
      </c>
      <c r="D213" s="220" t="s">
        <v>148</v>
      </c>
      <c r="E213" s="221" t="s">
        <v>1120</v>
      </c>
      <c r="F213" s="222" t="s">
        <v>1121</v>
      </c>
      <c r="G213" s="223" t="s">
        <v>1051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45</v>
      </c>
      <c r="O213" s="92"/>
      <c r="P213" s="230">
        <f>O213*H213</f>
        <v>0</v>
      </c>
      <c r="Q213" s="230">
        <v>0.0018400000000000001</v>
      </c>
      <c r="R213" s="230">
        <f>Q213*H213</f>
        <v>0.0018400000000000001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355</v>
      </c>
      <c r="AT213" s="232" t="s">
        <v>148</v>
      </c>
      <c r="AU213" s="232" t="s">
        <v>89</v>
      </c>
      <c r="AY213" s="18" t="s">
        <v>146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355</v>
      </c>
      <c r="BM213" s="232" t="s">
        <v>1122</v>
      </c>
    </row>
    <row r="214" s="13" customFormat="1">
      <c r="A214" s="13"/>
      <c r="B214" s="234"/>
      <c r="C214" s="235"/>
      <c r="D214" s="236" t="s">
        <v>153</v>
      </c>
      <c r="E214" s="237" t="s">
        <v>1</v>
      </c>
      <c r="F214" s="238" t="s">
        <v>1022</v>
      </c>
      <c r="G214" s="235"/>
      <c r="H214" s="237" t="s">
        <v>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153</v>
      </c>
      <c r="AU214" s="244" t="s">
        <v>89</v>
      </c>
      <c r="AV214" s="13" t="s">
        <v>85</v>
      </c>
      <c r="AW214" s="13" t="s">
        <v>34</v>
      </c>
      <c r="AX214" s="13" t="s">
        <v>80</v>
      </c>
      <c r="AY214" s="244" t="s">
        <v>146</v>
      </c>
    </row>
    <row r="215" s="14" customFormat="1">
      <c r="A215" s="14"/>
      <c r="B215" s="245"/>
      <c r="C215" s="246"/>
      <c r="D215" s="236" t="s">
        <v>153</v>
      </c>
      <c r="E215" s="247" t="s">
        <v>1</v>
      </c>
      <c r="F215" s="248" t="s">
        <v>85</v>
      </c>
      <c r="G215" s="246"/>
      <c r="H215" s="249">
        <v>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153</v>
      </c>
      <c r="AU215" s="255" t="s">
        <v>89</v>
      </c>
      <c r="AV215" s="14" t="s">
        <v>89</v>
      </c>
      <c r="AW215" s="14" t="s">
        <v>34</v>
      </c>
      <c r="AX215" s="14" t="s">
        <v>85</v>
      </c>
      <c r="AY215" s="255" t="s">
        <v>146</v>
      </c>
    </row>
    <row r="216" s="2" customFormat="1" ht="16.5" customHeight="1">
      <c r="A216" s="39"/>
      <c r="B216" s="40"/>
      <c r="C216" s="220" t="s">
        <v>1123</v>
      </c>
      <c r="D216" s="220" t="s">
        <v>148</v>
      </c>
      <c r="E216" s="221" t="s">
        <v>1124</v>
      </c>
      <c r="F216" s="222" t="s">
        <v>1125</v>
      </c>
      <c r="G216" s="223" t="s">
        <v>1051</v>
      </c>
      <c r="H216" s="224">
        <v>2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45</v>
      </c>
      <c r="O216" s="92"/>
      <c r="P216" s="230">
        <f>O216*H216</f>
        <v>0</v>
      </c>
      <c r="Q216" s="230">
        <v>0.0018400000000000001</v>
      </c>
      <c r="R216" s="230">
        <f>Q216*H216</f>
        <v>0.0036800000000000001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355</v>
      </c>
      <c r="AT216" s="232" t="s">
        <v>148</v>
      </c>
      <c r="AU216" s="232" t="s">
        <v>89</v>
      </c>
      <c r="AY216" s="18" t="s">
        <v>146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85</v>
      </c>
      <c r="BK216" s="233">
        <f>ROUND(I216*H216,2)</f>
        <v>0</v>
      </c>
      <c r="BL216" s="18" t="s">
        <v>355</v>
      </c>
      <c r="BM216" s="232" t="s">
        <v>1126</v>
      </c>
    </row>
    <row r="217" s="2" customFormat="1" ht="16.5" customHeight="1">
      <c r="A217" s="39"/>
      <c r="B217" s="40"/>
      <c r="C217" s="220" t="s">
        <v>1127</v>
      </c>
      <c r="D217" s="220" t="s">
        <v>148</v>
      </c>
      <c r="E217" s="221" t="s">
        <v>1128</v>
      </c>
      <c r="F217" s="222" t="s">
        <v>1129</v>
      </c>
      <c r="G217" s="223" t="s">
        <v>308</v>
      </c>
      <c r="H217" s="224">
        <v>4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45</v>
      </c>
      <c r="O217" s="92"/>
      <c r="P217" s="230">
        <f>O217*H217</f>
        <v>0</v>
      </c>
      <c r="Q217" s="230">
        <v>0.00036000000000000002</v>
      </c>
      <c r="R217" s="230">
        <f>Q217*H217</f>
        <v>0.0014400000000000001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355</v>
      </c>
      <c r="AT217" s="232" t="s">
        <v>148</v>
      </c>
      <c r="AU217" s="232" t="s">
        <v>89</v>
      </c>
      <c r="AY217" s="18" t="s">
        <v>146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355</v>
      </c>
      <c r="BM217" s="232" t="s">
        <v>1130</v>
      </c>
    </row>
    <row r="218" s="2" customFormat="1" ht="16.5" customHeight="1">
      <c r="A218" s="39"/>
      <c r="B218" s="40"/>
      <c r="C218" s="220" t="s">
        <v>1131</v>
      </c>
      <c r="D218" s="220" t="s">
        <v>148</v>
      </c>
      <c r="E218" s="221" t="s">
        <v>1132</v>
      </c>
      <c r="F218" s="222" t="s">
        <v>1133</v>
      </c>
      <c r="G218" s="223" t="s">
        <v>308</v>
      </c>
      <c r="H218" s="224">
        <v>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45</v>
      </c>
      <c r="O218" s="92"/>
      <c r="P218" s="230">
        <f>O218*H218</f>
        <v>0</v>
      </c>
      <c r="Q218" s="230">
        <v>0.00013999999999999999</v>
      </c>
      <c r="R218" s="230">
        <f>Q218*H218</f>
        <v>0.00013999999999999999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355</v>
      </c>
      <c r="AT218" s="232" t="s">
        <v>148</v>
      </c>
      <c r="AU218" s="232" t="s">
        <v>89</v>
      </c>
      <c r="AY218" s="18" t="s">
        <v>146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85</v>
      </c>
      <c r="BK218" s="233">
        <f>ROUND(I218*H218,2)</f>
        <v>0</v>
      </c>
      <c r="BL218" s="18" t="s">
        <v>355</v>
      </c>
      <c r="BM218" s="232" t="s">
        <v>1134</v>
      </c>
    </row>
    <row r="219" s="2" customFormat="1" ht="16.5" customHeight="1">
      <c r="A219" s="39"/>
      <c r="B219" s="40"/>
      <c r="C219" s="220" t="s">
        <v>1135</v>
      </c>
      <c r="D219" s="220" t="s">
        <v>148</v>
      </c>
      <c r="E219" s="221" t="s">
        <v>1136</v>
      </c>
      <c r="F219" s="222" t="s">
        <v>1137</v>
      </c>
      <c r="G219" s="223" t="s">
        <v>308</v>
      </c>
      <c r="H219" s="224">
        <v>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45</v>
      </c>
      <c r="O219" s="92"/>
      <c r="P219" s="230">
        <f>O219*H219</f>
        <v>0</v>
      </c>
      <c r="Q219" s="230">
        <v>0.00024000000000000001</v>
      </c>
      <c r="R219" s="230">
        <f>Q219*H219</f>
        <v>0.00024000000000000001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355</v>
      </c>
      <c r="AT219" s="232" t="s">
        <v>148</v>
      </c>
      <c r="AU219" s="232" t="s">
        <v>89</v>
      </c>
      <c r="AY219" s="18" t="s">
        <v>146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85</v>
      </c>
      <c r="BK219" s="233">
        <f>ROUND(I219*H219,2)</f>
        <v>0</v>
      </c>
      <c r="BL219" s="18" t="s">
        <v>355</v>
      </c>
      <c r="BM219" s="232" t="s">
        <v>1138</v>
      </c>
    </row>
    <row r="220" s="2" customFormat="1" ht="16.5" customHeight="1">
      <c r="A220" s="39"/>
      <c r="B220" s="40"/>
      <c r="C220" s="220" t="s">
        <v>1139</v>
      </c>
      <c r="D220" s="220" t="s">
        <v>148</v>
      </c>
      <c r="E220" s="221" t="s">
        <v>1140</v>
      </c>
      <c r="F220" s="222" t="s">
        <v>1141</v>
      </c>
      <c r="G220" s="223" t="s">
        <v>308</v>
      </c>
      <c r="H220" s="224">
        <v>4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45</v>
      </c>
      <c r="O220" s="92"/>
      <c r="P220" s="230">
        <f>O220*H220</f>
        <v>0</v>
      </c>
      <c r="Q220" s="230">
        <v>0.00027999999999999998</v>
      </c>
      <c r="R220" s="230">
        <f>Q220*H220</f>
        <v>0.0011199999999999999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355</v>
      </c>
      <c r="AT220" s="232" t="s">
        <v>148</v>
      </c>
      <c r="AU220" s="232" t="s">
        <v>89</v>
      </c>
      <c r="AY220" s="18" t="s">
        <v>146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85</v>
      </c>
      <c r="BK220" s="233">
        <f>ROUND(I220*H220,2)</f>
        <v>0</v>
      </c>
      <c r="BL220" s="18" t="s">
        <v>355</v>
      </c>
      <c r="BM220" s="232" t="s">
        <v>1142</v>
      </c>
    </row>
    <row r="221" s="2" customFormat="1" ht="33" customHeight="1">
      <c r="A221" s="39"/>
      <c r="B221" s="40"/>
      <c r="C221" s="220" t="s">
        <v>1143</v>
      </c>
      <c r="D221" s="220" t="s">
        <v>148</v>
      </c>
      <c r="E221" s="221" t="s">
        <v>1144</v>
      </c>
      <c r="F221" s="222" t="s">
        <v>1145</v>
      </c>
      <c r="G221" s="223" t="s">
        <v>308</v>
      </c>
      <c r="H221" s="224">
        <v>1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45</v>
      </c>
      <c r="O221" s="92"/>
      <c r="P221" s="230">
        <f>O221*H221</f>
        <v>0</v>
      </c>
      <c r="Q221" s="230">
        <v>0.00048000000000000001</v>
      </c>
      <c r="R221" s="230">
        <f>Q221*H221</f>
        <v>0.00048000000000000001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355</v>
      </c>
      <c r="AT221" s="232" t="s">
        <v>148</v>
      </c>
      <c r="AU221" s="232" t="s">
        <v>89</v>
      </c>
      <c r="AY221" s="18" t="s">
        <v>146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85</v>
      </c>
      <c r="BK221" s="233">
        <f>ROUND(I221*H221,2)</f>
        <v>0</v>
      </c>
      <c r="BL221" s="18" t="s">
        <v>355</v>
      </c>
      <c r="BM221" s="232" t="s">
        <v>1146</v>
      </c>
    </row>
    <row r="222" s="2" customFormat="1" ht="24.15" customHeight="1">
      <c r="A222" s="39"/>
      <c r="B222" s="40"/>
      <c r="C222" s="220" t="s">
        <v>1147</v>
      </c>
      <c r="D222" s="220" t="s">
        <v>148</v>
      </c>
      <c r="E222" s="221" t="s">
        <v>1148</v>
      </c>
      <c r="F222" s="222" t="s">
        <v>1149</v>
      </c>
      <c r="G222" s="223" t="s">
        <v>467</v>
      </c>
      <c r="H222" s="289"/>
      <c r="I222" s="225"/>
      <c r="J222" s="226">
        <f>ROUND(I222*H222,2)</f>
        <v>0</v>
      </c>
      <c r="K222" s="227"/>
      <c r="L222" s="45"/>
      <c r="M222" s="290" t="s">
        <v>1</v>
      </c>
      <c r="N222" s="291" t="s">
        <v>45</v>
      </c>
      <c r="O222" s="292"/>
      <c r="P222" s="293">
        <f>O222*H222</f>
        <v>0</v>
      </c>
      <c r="Q222" s="293">
        <v>0</v>
      </c>
      <c r="R222" s="293">
        <f>Q222*H222</f>
        <v>0</v>
      </c>
      <c r="S222" s="293">
        <v>0</v>
      </c>
      <c r="T222" s="29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355</v>
      </c>
      <c r="AT222" s="232" t="s">
        <v>148</v>
      </c>
      <c r="AU222" s="232" t="s">
        <v>89</v>
      </c>
      <c r="AY222" s="18" t="s">
        <v>146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85</v>
      </c>
      <c r="BK222" s="233">
        <f>ROUND(I222*H222,2)</f>
        <v>0</v>
      </c>
      <c r="BL222" s="18" t="s">
        <v>355</v>
      </c>
      <c r="BM222" s="232" t="s">
        <v>1150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zz2CJK12vgKRrhKCgmw27DEnBjSDBXJtMdaf0Jq4S0VnouoVe9A1rt/x4TnhFOqfWIVC+Z16C0cwce7L075x1w==" hashValue="y3XGcyR6l2UIXeV6+sa9Cq4gupqUNmXId2Dd9jrOsu08yOU1p8x0oby9Aa8CgUvDXsJrnSh9pu9OtLwBkelWXw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ČÁSTI 1NP STŘEDISKA ZDRAVÍ_ČÁST ZBÝVAJÍCÍ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ROUND((SUM(BE117:BE176)),  2)</f>
        <v>0</v>
      </c>
      <c r="G33" s="39"/>
      <c r="H33" s="39"/>
      <c r="I33" s="156">
        <v>0.20999999999999999</v>
      </c>
      <c r="J33" s="155">
        <f>ROUND(((SUM(BE117:BE176))*I33),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ROUND((SUM(BF117:BF176)),  2)</f>
        <v>0</v>
      </c>
      <c r="G34" s="39"/>
      <c r="H34" s="39"/>
      <c r="I34" s="156">
        <v>0.12</v>
      </c>
      <c r="J34" s="155">
        <f>ROUND(((SUM(BF117:BF176))*I34),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ROUND((SUM(BG117:BG176)),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ROUND((SUM(BH117:BH176)),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ROUND((SUM(BI117:BI176)),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ČÁSTI 1NP STŘEDISKA ZDRAVÍ_ČÁST ZBÝVAJÍCÍ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Dobříš</v>
      </c>
      <c r="G89" s="41"/>
      <c r="H89" s="41"/>
      <c r="I89" s="33" t="s">
        <v>22</v>
      </c>
      <c r="J89" s="80" t="str">
        <f>IF(J12="","",J12)</f>
        <v>6. 6. 2024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Město Dobříš </v>
      </c>
      <c r="G91" s="41"/>
      <c r="H91" s="41"/>
      <c r="I91" s="33" t="s">
        <v>31</v>
      </c>
      <c r="J91" s="37" t="str">
        <f>E21</f>
        <v xml:space="preserve">NeOn projekting s.r.o.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Dussen, spol. s 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1152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131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75" t="str">
        <f>E7</f>
        <v>STAVEBNÍ ÚPRAVY ČÁSTI 1NP STŘEDISKA ZDRAVÍ_ČÁST ZBÝVAJÍCÍ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3 - VYTÁPĚNÍ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Dobříš</v>
      </c>
      <c r="G111" s="41"/>
      <c r="H111" s="41"/>
      <c r="I111" s="33" t="s">
        <v>22</v>
      </c>
      <c r="J111" s="80" t="str">
        <f>IF(J12="","",J12)</f>
        <v>6. 6. 2024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 xml:space="preserve">Město Dobříš </v>
      </c>
      <c r="G113" s="41"/>
      <c r="H113" s="41"/>
      <c r="I113" s="33" t="s">
        <v>31</v>
      </c>
      <c r="J113" s="37" t="str">
        <f>E21</f>
        <v xml:space="preserve">NeOn projekting s.r.o.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35</v>
      </c>
      <c r="J114" s="37" t="str">
        <f>E24</f>
        <v>Dussen, spol. s 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132</v>
      </c>
      <c r="D116" s="195" t="s">
        <v>65</v>
      </c>
      <c r="E116" s="195" t="s">
        <v>61</v>
      </c>
      <c r="F116" s="195" t="s">
        <v>62</v>
      </c>
      <c r="G116" s="195" t="s">
        <v>133</v>
      </c>
      <c r="H116" s="195" t="s">
        <v>134</v>
      </c>
      <c r="I116" s="195" t="s">
        <v>135</v>
      </c>
      <c r="J116" s="196" t="s">
        <v>109</v>
      </c>
      <c r="K116" s="197" t="s">
        <v>136</v>
      </c>
      <c r="L116" s="198"/>
      <c r="M116" s="101" t="s">
        <v>1</v>
      </c>
      <c r="N116" s="102" t="s">
        <v>44</v>
      </c>
      <c r="O116" s="102" t="s">
        <v>137</v>
      </c>
      <c r="P116" s="102" t="s">
        <v>138</v>
      </c>
      <c r="Q116" s="102" t="s">
        <v>139</v>
      </c>
      <c r="R116" s="102" t="s">
        <v>140</v>
      </c>
      <c r="S116" s="102" t="s">
        <v>141</v>
      </c>
      <c r="T116" s="103" t="s">
        <v>142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143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79</v>
      </c>
      <c r="AU117" s="18" t="s">
        <v>111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79</v>
      </c>
      <c r="E118" s="207" t="s">
        <v>1153</v>
      </c>
      <c r="F118" s="207" t="s">
        <v>1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SUM(P119:P176)</f>
        <v>0</v>
      </c>
      <c r="Q118" s="212"/>
      <c r="R118" s="213">
        <f>SUM(R119:R176)</f>
        <v>0</v>
      </c>
      <c r="S118" s="212"/>
      <c r="T118" s="214">
        <f>SUM(T119:T176)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85</v>
      </c>
      <c r="AT118" s="216" t="s">
        <v>79</v>
      </c>
      <c r="AU118" s="216" t="s">
        <v>80</v>
      </c>
      <c r="AY118" s="215" t="s">
        <v>146</v>
      </c>
      <c r="BK118" s="217">
        <f>SUM(BK119:BK176)</f>
        <v>0</v>
      </c>
    </row>
    <row r="119" s="2" customFormat="1" ht="24.15" customHeight="1">
      <c r="A119" s="39"/>
      <c r="B119" s="40"/>
      <c r="C119" s="220" t="s">
        <v>85</v>
      </c>
      <c r="D119" s="220" t="s">
        <v>148</v>
      </c>
      <c r="E119" s="221" t="s">
        <v>1154</v>
      </c>
      <c r="F119" s="222" t="s">
        <v>1155</v>
      </c>
      <c r="G119" s="223" t="s">
        <v>1156</v>
      </c>
      <c r="H119" s="224">
        <v>10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45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95</v>
      </c>
      <c r="AT119" s="232" t="s">
        <v>148</v>
      </c>
      <c r="AU119" s="232" t="s">
        <v>85</v>
      </c>
      <c r="AY119" s="18" t="s">
        <v>146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85</v>
      </c>
      <c r="BK119" s="233">
        <f>ROUND(I119*H119,2)</f>
        <v>0</v>
      </c>
      <c r="BL119" s="18" t="s">
        <v>95</v>
      </c>
      <c r="BM119" s="232" t="s">
        <v>1157</v>
      </c>
    </row>
    <row r="120" s="2" customFormat="1" ht="24.15" customHeight="1">
      <c r="A120" s="39"/>
      <c r="B120" s="40"/>
      <c r="C120" s="220" t="s">
        <v>89</v>
      </c>
      <c r="D120" s="220" t="s">
        <v>148</v>
      </c>
      <c r="E120" s="221" t="s">
        <v>1158</v>
      </c>
      <c r="F120" s="222" t="s">
        <v>1159</v>
      </c>
      <c r="G120" s="223" t="s">
        <v>1156</v>
      </c>
      <c r="H120" s="224">
        <v>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45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95</v>
      </c>
      <c r="AT120" s="232" t="s">
        <v>148</v>
      </c>
      <c r="AU120" s="232" t="s">
        <v>85</v>
      </c>
      <c r="AY120" s="18" t="s">
        <v>146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85</v>
      </c>
      <c r="BK120" s="233">
        <f>ROUND(I120*H120,2)</f>
        <v>0</v>
      </c>
      <c r="BL120" s="18" t="s">
        <v>95</v>
      </c>
      <c r="BM120" s="232" t="s">
        <v>1160</v>
      </c>
    </row>
    <row r="121" s="2" customFormat="1" ht="16.5" customHeight="1">
      <c r="A121" s="39"/>
      <c r="B121" s="40"/>
      <c r="C121" s="220" t="s">
        <v>92</v>
      </c>
      <c r="D121" s="220" t="s">
        <v>148</v>
      </c>
      <c r="E121" s="221" t="s">
        <v>1161</v>
      </c>
      <c r="F121" s="222" t="s">
        <v>1162</v>
      </c>
      <c r="G121" s="223" t="s">
        <v>166</v>
      </c>
      <c r="H121" s="224">
        <v>8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45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95</v>
      </c>
      <c r="AT121" s="232" t="s">
        <v>148</v>
      </c>
      <c r="AU121" s="232" t="s">
        <v>85</v>
      </c>
      <c r="AY121" s="18" t="s">
        <v>146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85</v>
      </c>
      <c r="BK121" s="233">
        <f>ROUND(I121*H121,2)</f>
        <v>0</v>
      </c>
      <c r="BL121" s="18" t="s">
        <v>95</v>
      </c>
      <c r="BM121" s="232" t="s">
        <v>1163</v>
      </c>
    </row>
    <row r="122" s="2" customFormat="1" ht="24.15" customHeight="1">
      <c r="A122" s="39"/>
      <c r="B122" s="40"/>
      <c r="C122" s="220" t="s">
        <v>1107</v>
      </c>
      <c r="D122" s="220" t="s">
        <v>148</v>
      </c>
      <c r="E122" s="221" t="s">
        <v>1164</v>
      </c>
      <c r="F122" s="222" t="s">
        <v>1165</v>
      </c>
      <c r="G122" s="223" t="s">
        <v>1156</v>
      </c>
      <c r="H122" s="224">
        <v>9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45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95</v>
      </c>
      <c r="AT122" s="232" t="s">
        <v>148</v>
      </c>
      <c r="AU122" s="232" t="s">
        <v>85</v>
      </c>
      <c r="AY122" s="18" t="s">
        <v>146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85</v>
      </c>
      <c r="BK122" s="233">
        <f>ROUND(I122*H122,2)</f>
        <v>0</v>
      </c>
      <c r="BL122" s="18" t="s">
        <v>95</v>
      </c>
      <c r="BM122" s="232" t="s">
        <v>1166</v>
      </c>
    </row>
    <row r="123" s="2" customFormat="1" ht="24.15" customHeight="1">
      <c r="A123" s="39"/>
      <c r="B123" s="40"/>
      <c r="C123" s="220" t="s">
        <v>1167</v>
      </c>
      <c r="D123" s="220" t="s">
        <v>148</v>
      </c>
      <c r="E123" s="221" t="s">
        <v>1168</v>
      </c>
      <c r="F123" s="222" t="s">
        <v>1169</v>
      </c>
      <c r="G123" s="223" t="s">
        <v>1156</v>
      </c>
      <c r="H123" s="224">
        <v>18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45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95</v>
      </c>
      <c r="AT123" s="232" t="s">
        <v>148</v>
      </c>
      <c r="AU123" s="232" t="s">
        <v>85</v>
      </c>
      <c r="AY123" s="18" t="s">
        <v>146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85</v>
      </c>
      <c r="BK123" s="233">
        <f>ROUND(I123*H123,2)</f>
        <v>0</v>
      </c>
      <c r="BL123" s="18" t="s">
        <v>95</v>
      </c>
      <c r="BM123" s="232" t="s">
        <v>1170</v>
      </c>
    </row>
    <row r="124" s="2" customFormat="1" ht="55.5" customHeight="1">
      <c r="A124" s="39"/>
      <c r="B124" s="40"/>
      <c r="C124" s="220" t="s">
        <v>1111</v>
      </c>
      <c r="D124" s="220" t="s">
        <v>148</v>
      </c>
      <c r="E124" s="221" t="s">
        <v>1171</v>
      </c>
      <c r="F124" s="222" t="s">
        <v>1172</v>
      </c>
      <c r="G124" s="223" t="s">
        <v>1173</v>
      </c>
      <c r="H124" s="224">
        <v>15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45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95</v>
      </c>
      <c r="AT124" s="232" t="s">
        <v>148</v>
      </c>
      <c r="AU124" s="232" t="s">
        <v>85</v>
      </c>
      <c r="AY124" s="18" t="s">
        <v>146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85</v>
      </c>
      <c r="BK124" s="233">
        <f>ROUND(I124*H124,2)</f>
        <v>0</v>
      </c>
      <c r="BL124" s="18" t="s">
        <v>95</v>
      </c>
      <c r="BM124" s="232" t="s">
        <v>1174</v>
      </c>
    </row>
    <row r="125" s="2" customFormat="1" ht="16.5" customHeight="1">
      <c r="A125" s="39"/>
      <c r="B125" s="40"/>
      <c r="C125" s="220" t="s">
        <v>95</v>
      </c>
      <c r="D125" s="220" t="s">
        <v>148</v>
      </c>
      <c r="E125" s="221" t="s">
        <v>1175</v>
      </c>
      <c r="F125" s="222" t="s">
        <v>1176</v>
      </c>
      <c r="G125" s="223" t="s">
        <v>942</v>
      </c>
      <c r="H125" s="224">
        <v>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45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95</v>
      </c>
      <c r="AT125" s="232" t="s">
        <v>148</v>
      </c>
      <c r="AU125" s="232" t="s">
        <v>85</v>
      </c>
      <c r="AY125" s="18" t="s">
        <v>146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95</v>
      </c>
      <c r="BM125" s="232" t="s">
        <v>1177</v>
      </c>
    </row>
    <row r="126" s="2" customFormat="1" ht="55.5" customHeight="1">
      <c r="A126" s="39"/>
      <c r="B126" s="40"/>
      <c r="C126" s="220" t="s">
        <v>1178</v>
      </c>
      <c r="D126" s="220" t="s">
        <v>148</v>
      </c>
      <c r="E126" s="221" t="s">
        <v>1179</v>
      </c>
      <c r="F126" s="222" t="s">
        <v>1180</v>
      </c>
      <c r="G126" s="223" t="s">
        <v>1173</v>
      </c>
      <c r="H126" s="224">
        <v>10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45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95</v>
      </c>
      <c r="AT126" s="232" t="s">
        <v>148</v>
      </c>
      <c r="AU126" s="232" t="s">
        <v>85</v>
      </c>
      <c r="AY126" s="18" t="s">
        <v>146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95</v>
      </c>
      <c r="BM126" s="232" t="s">
        <v>1181</v>
      </c>
    </row>
    <row r="127" s="2" customFormat="1" ht="24.15" customHeight="1">
      <c r="A127" s="39"/>
      <c r="B127" s="40"/>
      <c r="C127" s="220" t="s">
        <v>1182</v>
      </c>
      <c r="D127" s="220" t="s">
        <v>148</v>
      </c>
      <c r="E127" s="221" t="s">
        <v>1183</v>
      </c>
      <c r="F127" s="222" t="s">
        <v>1184</v>
      </c>
      <c r="G127" s="223" t="s">
        <v>1185</v>
      </c>
      <c r="H127" s="224">
        <v>5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45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95</v>
      </c>
      <c r="AT127" s="232" t="s">
        <v>148</v>
      </c>
      <c r="AU127" s="232" t="s">
        <v>85</v>
      </c>
      <c r="AY127" s="18" t="s">
        <v>146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95</v>
      </c>
      <c r="BM127" s="232" t="s">
        <v>1186</v>
      </c>
    </row>
    <row r="128" s="2" customFormat="1" ht="16.5" customHeight="1">
      <c r="A128" s="39"/>
      <c r="B128" s="40"/>
      <c r="C128" s="220" t="s">
        <v>1187</v>
      </c>
      <c r="D128" s="220" t="s">
        <v>148</v>
      </c>
      <c r="E128" s="221" t="s">
        <v>1188</v>
      </c>
      <c r="F128" s="222" t="s">
        <v>1189</v>
      </c>
      <c r="G128" s="223" t="s">
        <v>151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45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95</v>
      </c>
      <c r="AT128" s="232" t="s">
        <v>148</v>
      </c>
      <c r="AU128" s="232" t="s">
        <v>85</v>
      </c>
      <c r="AY128" s="18" t="s">
        <v>146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95</v>
      </c>
      <c r="BM128" s="232" t="s">
        <v>1190</v>
      </c>
    </row>
    <row r="129" s="2" customFormat="1" ht="16.5" customHeight="1">
      <c r="A129" s="39"/>
      <c r="B129" s="40"/>
      <c r="C129" s="220" t="s">
        <v>958</v>
      </c>
      <c r="D129" s="220" t="s">
        <v>148</v>
      </c>
      <c r="E129" s="221" t="s">
        <v>1191</v>
      </c>
      <c r="F129" s="222" t="s">
        <v>1192</v>
      </c>
      <c r="G129" s="223" t="s">
        <v>1193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45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95</v>
      </c>
      <c r="AT129" s="232" t="s">
        <v>148</v>
      </c>
      <c r="AU129" s="232" t="s">
        <v>85</v>
      </c>
      <c r="AY129" s="18" t="s">
        <v>146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95</v>
      </c>
      <c r="BM129" s="232" t="s">
        <v>1194</v>
      </c>
    </row>
    <row r="130" s="2" customFormat="1" ht="49.05" customHeight="1">
      <c r="A130" s="39"/>
      <c r="B130" s="40"/>
      <c r="C130" s="220" t="s">
        <v>962</v>
      </c>
      <c r="D130" s="220" t="s">
        <v>148</v>
      </c>
      <c r="E130" s="221" t="s">
        <v>1195</v>
      </c>
      <c r="F130" s="222" t="s">
        <v>1196</v>
      </c>
      <c r="G130" s="223" t="s">
        <v>1156</v>
      </c>
      <c r="H130" s="224">
        <v>5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45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95</v>
      </c>
      <c r="AT130" s="232" t="s">
        <v>148</v>
      </c>
      <c r="AU130" s="232" t="s">
        <v>85</v>
      </c>
      <c r="AY130" s="18" t="s">
        <v>146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95</v>
      </c>
      <c r="BM130" s="232" t="s">
        <v>1197</v>
      </c>
    </row>
    <row r="131" s="2" customFormat="1" ht="16.5" customHeight="1">
      <c r="A131" s="39"/>
      <c r="B131" s="40"/>
      <c r="C131" s="220" t="s">
        <v>966</v>
      </c>
      <c r="D131" s="220" t="s">
        <v>148</v>
      </c>
      <c r="E131" s="221" t="s">
        <v>1198</v>
      </c>
      <c r="F131" s="222" t="s">
        <v>1199</v>
      </c>
      <c r="G131" s="223" t="s">
        <v>1193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45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95</v>
      </c>
      <c r="AT131" s="232" t="s">
        <v>148</v>
      </c>
      <c r="AU131" s="232" t="s">
        <v>85</v>
      </c>
      <c r="AY131" s="18" t="s">
        <v>146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95</v>
      </c>
      <c r="BM131" s="232" t="s">
        <v>1200</v>
      </c>
    </row>
    <row r="132" s="2" customFormat="1" ht="24.15" customHeight="1">
      <c r="A132" s="39"/>
      <c r="B132" s="40"/>
      <c r="C132" s="220" t="s">
        <v>975</v>
      </c>
      <c r="D132" s="220" t="s">
        <v>148</v>
      </c>
      <c r="E132" s="221" t="s">
        <v>1201</v>
      </c>
      <c r="F132" s="222" t="s">
        <v>1202</v>
      </c>
      <c r="G132" s="223" t="s">
        <v>1193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45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95</v>
      </c>
      <c r="AT132" s="232" t="s">
        <v>148</v>
      </c>
      <c r="AU132" s="232" t="s">
        <v>85</v>
      </c>
      <c r="AY132" s="18" t="s">
        <v>146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95</v>
      </c>
      <c r="BM132" s="232" t="s">
        <v>1203</v>
      </c>
    </row>
    <row r="133" s="2" customFormat="1" ht="24.15" customHeight="1">
      <c r="A133" s="39"/>
      <c r="B133" s="40"/>
      <c r="C133" s="220" t="s">
        <v>1004</v>
      </c>
      <c r="D133" s="220" t="s">
        <v>148</v>
      </c>
      <c r="E133" s="221" t="s">
        <v>1204</v>
      </c>
      <c r="F133" s="222" t="s">
        <v>1205</v>
      </c>
      <c r="G133" s="223" t="s">
        <v>1156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45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95</v>
      </c>
      <c r="AT133" s="232" t="s">
        <v>148</v>
      </c>
      <c r="AU133" s="232" t="s">
        <v>85</v>
      </c>
      <c r="AY133" s="18" t="s">
        <v>146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95</v>
      </c>
      <c r="BM133" s="232" t="s">
        <v>1206</v>
      </c>
    </row>
    <row r="134" s="2" customFormat="1" ht="16.5" customHeight="1">
      <c r="A134" s="39"/>
      <c r="B134" s="40"/>
      <c r="C134" s="220" t="s">
        <v>1042</v>
      </c>
      <c r="D134" s="220" t="s">
        <v>148</v>
      </c>
      <c r="E134" s="221" t="s">
        <v>1207</v>
      </c>
      <c r="F134" s="222" t="s">
        <v>1208</v>
      </c>
      <c r="G134" s="223" t="s">
        <v>1156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45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95</v>
      </c>
      <c r="AT134" s="232" t="s">
        <v>148</v>
      </c>
      <c r="AU134" s="232" t="s">
        <v>85</v>
      </c>
      <c r="AY134" s="18" t="s">
        <v>146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95</v>
      </c>
      <c r="BM134" s="232" t="s">
        <v>1209</v>
      </c>
    </row>
    <row r="135" s="2" customFormat="1" ht="16.5" customHeight="1">
      <c r="A135" s="39"/>
      <c r="B135" s="40"/>
      <c r="C135" s="220" t="s">
        <v>1147</v>
      </c>
      <c r="D135" s="220" t="s">
        <v>148</v>
      </c>
      <c r="E135" s="221" t="s">
        <v>1210</v>
      </c>
      <c r="F135" s="222" t="s">
        <v>1211</v>
      </c>
      <c r="G135" s="223" t="s">
        <v>1156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45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95</v>
      </c>
      <c r="AT135" s="232" t="s">
        <v>148</v>
      </c>
      <c r="AU135" s="232" t="s">
        <v>85</v>
      </c>
      <c r="AY135" s="18" t="s">
        <v>146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95</v>
      </c>
      <c r="BM135" s="232" t="s">
        <v>1212</v>
      </c>
    </row>
    <row r="136" s="2" customFormat="1" ht="16.5" customHeight="1">
      <c r="A136" s="39"/>
      <c r="B136" s="40"/>
      <c r="C136" s="220" t="s">
        <v>98</v>
      </c>
      <c r="D136" s="220" t="s">
        <v>148</v>
      </c>
      <c r="E136" s="221" t="s">
        <v>1213</v>
      </c>
      <c r="F136" s="222" t="s">
        <v>1214</v>
      </c>
      <c r="G136" s="223" t="s">
        <v>942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45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95</v>
      </c>
      <c r="AT136" s="232" t="s">
        <v>148</v>
      </c>
      <c r="AU136" s="232" t="s">
        <v>85</v>
      </c>
      <c r="AY136" s="18" t="s">
        <v>146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95</v>
      </c>
      <c r="BM136" s="232" t="s">
        <v>1215</v>
      </c>
    </row>
    <row r="137" s="2" customFormat="1" ht="21.75" customHeight="1">
      <c r="A137" s="39"/>
      <c r="B137" s="40"/>
      <c r="C137" s="220" t="s">
        <v>1072</v>
      </c>
      <c r="D137" s="220" t="s">
        <v>148</v>
      </c>
      <c r="E137" s="221" t="s">
        <v>1216</v>
      </c>
      <c r="F137" s="222" t="s">
        <v>1217</v>
      </c>
      <c r="G137" s="223" t="s">
        <v>908</v>
      </c>
      <c r="H137" s="224">
        <v>8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45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95</v>
      </c>
      <c r="AT137" s="232" t="s">
        <v>148</v>
      </c>
      <c r="AU137" s="232" t="s">
        <v>85</v>
      </c>
      <c r="AY137" s="18" t="s">
        <v>146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95</v>
      </c>
      <c r="BM137" s="232" t="s">
        <v>1218</v>
      </c>
    </row>
    <row r="138" s="2" customFormat="1" ht="16.5" customHeight="1">
      <c r="A138" s="39"/>
      <c r="B138" s="40"/>
      <c r="C138" s="220" t="s">
        <v>1076</v>
      </c>
      <c r="D138" s="220" t="s">
        <v>148</v>
      </c>
      <c r="E138" s="221" t="s">
        <v>1219</v>
      </c>
      <c r="F138" s="222" t="s">
        <v>1220</v>
      </c>
      <c r="G138" s="223" t="s">
        <v>1156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45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95</v>
      </c>
      <c r="AT138" s="232" t="s">
        <v>148</v>
      </c>
      <c r="AU138" s="232" t="s">
        <v>85</v>
      </c>
      <c r="AY138" s="18" t="s">
        <v>146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95</v>
      </c>
      <c r="BM138" s="232" t="s">
        <v>1221</v>
      </c>
    </row>
    <row r="139" s="2" customFormat="1" ht="16.5" customHeight="1">
      <c r="A139" s="39"/>
      <c r="B139" s="40"/>
      <c r="C139" s="220" t="s">
        <v>1115</v>
      </c>
      <c r="D139" s="220" t="s">
        <v>148</v>
      </c>
      <c r="E139" s="221" t="s">
        <v>1222</v>
      </c>
      <c r="F139" s="222" t="s">
        <v>1223</v>
      </c>
      <c r="G139" s="223" t="s">
        <v>908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45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95</v>
      </c>
      <c r="AT139" s="232" t="s">
        <v>148</v>
      </c>
      <c r="AU139" s="232" t="s">
        <v>85</v>
      </c>
      <c r="AY139" s="18" t="s">
        <v>146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95</v>
      </c>
      <c r="BM139" s="232" t="s">
        <v>1224</v>
      </c>
    </row>
    <row r="140" s="2" customFormat="1" ht="16.5" customHeight="1">
      <c r="A140" s="39"/>
      <c r="B140" s="40"/>
      <c r="C140" s="220" t="s">
        <v>1119</v>
      </c>
      <c r="D140" s="220" t="s">
        <v>148</v>
      </c>
      <c r="E140" s="221" t="s">
        <v>1225</v>
      </c>
      <c r="F140" s="222" t="s">
        <v>1226</v>
      </c>
      <c r="G140" s="223" t="s">
        <v>1156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45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95</v>
      </c>
      <c r="AT140" s="232" t="s">
        <v>148</v>
      </c>
      <c r="AU140" s="232" t="s">
        <v>85</v>
      </c>
      <c r="AY140" s="18" t="s">
        <v>146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95</v>
      </c>
      <c r="BM140" s="232" t="s">
        <v>1227</v>
      </c>
    </row>
    <row r="141" s="2" customFormat="1" ht="24.15" customHeight="1">
      <c r="A141" s="39"/>
      <c r="B141" s="40"/>
      <c r="C141" s="220" t="s">
        <v>1123</v>
      </c>
      <c r="D141" s="220" t="s">
        <v>148</v>
      </c>
      <c r="E141" s="221" t="s">
        <v>1228</v>
      </c>
      <c r="F141" s="222" t="s">
        <v>1229</v>
      </c>
      <c r="G141" s="223" t="s">
        <v>1156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45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95</v>
      </c>
      <c r="AT141" s="232" t="s">
        <v>148</v>
      </c>
      <c r="AU141" s="232" t="s">
        <v>85</v>
      </c>
      <c r="AY141" s="18" t="s">
        <v>146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95</v>
      </c>
      <c r="BM141" s="232" t="s">
        <v>1230</v>
      </c>
    </row>
    <row r="142" s="2" customFormat="1" ht="16.5" customHeight="1">
      <c r="A142" s="39"/>
      <c r="B142" s="40"/>
      <c r="C142" s="220" t="s">
        <v>1127</v>
      </c>
      <c r="D142" s="220" t="s">
        <v>148</v>
      </c>
      <c r="E142" s="221" t="s">
        <v>1231</v>
      </c>
      <c r="F142" s="222" t="s">
        <v>1232</v>
      </c>
      <c r="G142" s="223" t="s">
        <v>1156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45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95</v>
      </c>
      <c r="AT142" s="232" t="s">
        <v>148</v>
      </c>
      <c r="AU142" s="232" t="s">
        <v>85</v>
      </c>
      <c r="AY142" s="18" t="s">
        <v>146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95</v>
      </c>
      <c r="BM142" s="232" t="s">
        <v>1233</v>
      </c>
    </row>
    <row r="143" s="2" customFormat="1" ht="16.5" customHeight="1">
      <c r="A143" s="39"/>
      <c r="B143" s="40"/>
      <c r="C143" s="220" t="s">
        <v>1131</v>
      </c>
      <c r="D143" s="220" t="s">
        <v>148</v>
      </c>
      <c r="E143" s="221" t="s">
        <v>1234</v>
      </c>
      <c r="F143" s="222" t="s">
        <v>1235</v>
      </c>
      <c r="G143" s="223" t="s">
        <v>1156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45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95</v>
      </c>
      <c r="AT143" s="232" t="s">
        <v>148</v>
      </c>
      <c r="AU143" s="232" t="s">
        <v>85</v>
      </c>
      <c r="AY143" s="18" t="s">
        <v>146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95</v>
      </c>
      <c r="BM143" s="232" t="s">
        <v>1236</v>
      </c>
    </row>
    <row r="144" s="2" customFormat="1" ht="24.15" customHeight="1">
      <c r="A144" s="39"/>
      <c r="B144" s="40"/>
      <c r="C144" s="220" t="s">
        <v>1135</v>
      </c>
      <c r="D144" s="220" t="s">
        <v>148</v>
      </c>
      <c r="E144" s="221" t="s">
        <v>1237</v>
      </c>
      <c r="F144" s="222" t="s">
        <v>1238</v>
      </c>
      <c r="G144" s="223" t="s">
        <v>1156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45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95</v>
      </c>
      <c r="AT144" s="232" t="s">
        <v>148</v>
      </c>
      <c r="AU144" s="232" t="s">
        <v>85</v>
      </c>
      <c r="AY144" s="18" t="s">
        <v>146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95</v>
      </c>
      <c r="BM144" s="232" t="s">
        <v>1239</v>
      </c>
    </row>
    <row r="145" s="2" customFormat="1" ht="16.5" customHeight="1">
      <c r="A145" s="39"/>
      <c r="B145" s="40"/>
      <c r="C145" s="220" t="s">
        <v>1139</v>
      </c>
      <c r="D145" s="220" t="s">
        <v>148</v>
      </c>
      <c r="E145" s="221" t="s">
        <v>1240</v>
      </c>
      <c r="F145" s="222" t="s">
        <v>1241</v>
      </c>
      <c r="G145" s="223" t="s">
        <v>1156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45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95</v>
      </c>
      <c r="AT145" s="232" t="s">
        <v>148</v>
      </c>
      <c r="AU145" s="232" t="s">
        <v>85</v>
      </c>
      <c r="AY145" s="18" t="s">
        <v>146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95</v>
      </c>
      <c r="BM145" s="232" t="s">
        <v>1242</v>
      </c>
    </row>
    <row r="146" s="2" customFormat="1" ht="24.15" customHeight="1">
      <c r="A146" s="39"/>
      <c r="B146" s="40"/>
      <c r="C146" s="220" t="s">
        <v>1243</v>
      </c>
      <c r="D146" s="220" t="s">
        <v>148</v>
      </c>
      <c r="E146" s="221" t="s">
        <v>1244</v>
      </c>
      <c r="F146" s="222" t="s">
        <v>1245</v>
      </c>
      <c r="G146" s="223" t="s">
        <v>1156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45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95</v>
      </c>
      <c r="AT146" s="232" t="s">
        <v>148</v>
      </c>
      <c r="AU146" s="232" t="s">
        <v>85</v>
      </c>
      <c r="AY146" s="18" t="s">
        <v>146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95</v>
      </c>
      <c r="BM146" s="232" t="s">
        <v>1246</v>
      </c>
    </row>
    <row r="147" s="2" customFormat="1" ht="16.5" customHeight="1">
      <c r="A147" s="39"/>
      <c r="B147" s="40"/>
      <c r="C147" s="220" t="s">
        <v>101</v>
      </c>
      <c r="D147" s="220" t="s">
        <v>148</v>
      </c>
      <c r="E147" s="221" t="s">
        <v>1247</v>
      </c>
      <c r="F147" s="222" t="s">
        <v>1248</v>
      </c>
      <c r="G147" s="223" t="s">
        <v>942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45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95</v>
      </c>
      <c r="AT147" s="232" t="s">
        <v>148</v>
      </c>
      <c r="AU147" s="232" t="s">
        <v>85</v>
      </c>
      <c r="AY147" s="18" t="s">
        <v>146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95</v>
      </c>
      <c r="BM147" s="232" t="s">
        <v>1249</v>
      </c>
    </row>
    <row r="148" s="2" customFormat="1" ht="16.5" customHeight="1">
      <c r="A148" s="39"/>
      <c r="B148" s="40"/>
      <c r="C148" s="220" t="s">
        <v>1033</v>
      </c>
      <c r="D148" s="220" t="s">
        <v>148</v>
      </c>
      <c r="E148" s="221" t="s">
        <v>1250</v>
      </c>
      <c r="F148" s="222" t="s">
        <v>1251</v>
      </c>
      <c r="G148" s="223" t="s">
        <v>1156</v>
      </c>
      <c r="H148" s="224">
        <v>18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45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95</v>
      </c>
      <c r="AT148" s="232" t="s">
        <v>148</v>
      </c>
      <c r="AU148" s="232" t="s">
        <v>85</v>
      </c>
      <c r="AY148" s="18" t="s">
        <v>146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95</v>
      </c>
      <c r="BM148" s="232" t="s">
        <v>1252</v>
      </c>
    </row>
    <row r="149" s="2" customFormat="1" ht="49.05" customHeight="1">
      <c r="A149" s="39"/>
      <c r="B149" s="40"/>
      <c r="C149" s="220" t="s">
        <v>1038</v>
      </c>
      <c r="D149" s="220" t="s">
        <v>148</v>
      </c>
      <c r="E149" s="221" t="s">
        <v>1253</v>
      </c>
      <c r="F149" s="222" t="s">
        <v>1254</v>
      </c>
      <c r="G149" s="223" t="s">
        <v>1156</v>
      </c>
      <c r="H149" s="224">
        <v>9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45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95</v>
      </c>
      <c r="AT149" s="232" t="s">
        <v>148</v>
      </c>
      <c r="AU149" s="232" t="s">
        <v>85</v>
      </c>
      <c r="AY149" s="18" t="s">
        <v>146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95</v>
      </c>
      <c r="BM149" s="232" t="s">
        <v>1255</v>
      </c>
    </row>
    <row r="150" s="2" customFormat="1" ht="66.75" customHeight="1">
      <c r="A150" s="39"/>
      <c r="B150" s="40"/>
      <c r="C150" s="220" t="s">
        <v>745</v>
      </c>
      <c r="D150" s="220" t="s">
        <v>148</v>
      </c>
      <c r="E150" s="221" t="s">
        <v>1256</v>
      </c>
      <c r="F150" s="222" t="s">
        <v>1257</v>
      </c>
      <c r="G150" s="223" t="s">
        <v>1156</v>
      </c>
      <c r="H150" s="224">
        <v>9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45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95</v>
      </c>
      <c r="AT150" s="232" t="s">
        <v>148</v>
      </c>
      <c r="AU150" s="232" t="s">
        <v>85</v>
      </c>
      <c r="AY150" s="18" t="s">
        <v>146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95</v>
      </c>
      <c r="BM150" s="232" t="s">
        <v>1258</v>
      </c>
    </row>
    <row r="151" s="2" customFormat="1" ht="24.15" customHeight="1">
      <c r="A151" s="39"/>
      <c r="B151" s="40"/>
      <c r="C151" s="220" t="s">
        <v>7</v>
      </c>
      <c r="D151" s="220" t="s">
        <v>148</v>
      </c>
      <c r="E151" s="221" t="s">
        <v>1259</v>
      </c>
      <c r="F151" s="222" t="s">
        <v>1260</v>
      </c>
      <c r="G151" s="223" t="s">
        <v>1156</v>
      </c>
      <c r="H151" s="224">
        <v>12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45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95</v>
      </c>
      <c r="AT151" s="232" t="s">
        <v>148</v>
      </c>
      <c r="AU151" s="232" t="s">
        <v>85</v>
      </c>
      <c r="AY151" s="18" t="s">
        <v>146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95</v>
      </c>
      <c r="BM151" s="232" t="s">
        <v>1261</v>
      </c>
    </row>
    <row r="152" s="2" customFormat="1" ht="66.75" customHeight="1">
      <c r="A152" s="39"/>
      <c r="B152" s="40"/>
      <c r="C152" s="220" t="s">
        <v>1048</v>
      </c>
      <c r="D152" s="220" t="s">
        <v>148</v>
      </c>
      <c r="E152" s="221" t="s">
        <v>1262</v>
      </c>
      <c r="F152" s="222" t="s">
        <v>1263</v>
      </c>
      <c r="G152" s="223" t="s">
        <v>1156</v>
      </c>
      <c r="H152" s="224">
        <v>3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45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95</v>
      </c>
      <c r="AT152" s="232" t="s">
        <v>148</v>
      </c>
      <c r="AU152" s="232" t="s">
        <v>85</v>
      </c>
      <c r="AY152" s="18" t="s">
        <v>146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95</v>
      </c>
      <c r="BM152" s="232" t="s">
        <v>1264</v>
      </c>
    </row>
    <row r="153" s="2" customFormat="1" ht="24.15" customHeight="1">
      <c r="A153" s="39"/>
      <c r="B153" s="40"/>
      <c r="C153" s="220" t="s">
        <v>1053</v>
      </c>
      <c r="D153" s="220" t="s">
        <v>148</v>
      </c>
      <c r="E153" s="221" t="s">
        <v>1265</v>
      </c>
      <c r="F153" s="222" t="s">
        <v>1266</v>
      </c>
      <c r="G153" s="223" t="s">
        <v>1156</v>
      </c>
      <c r="H153" s="224">
        <v>0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45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95</v>
      </c>
      <c r="AT153" s="232" t="s">
        <v>148</v>
      </c>
      <c r="AU153" s="232" t="s">
        <v>85</v>
      </c>
      <c r="AY153" s="18" t="s">
        <v>146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95</v>
      </c>
      <c r="BM153" s="232" t="s">
        <v>1267</v>
      </c>
    </row>
    <row r="154" s="2" customFormat="1" ht="24.15" customHeight="1">
      <c r="A154" s="39"/>
      <c r="B154" s="40"/>
      <c r="C154" s="220" t="s">
        <v>1057</v>
      </c>
      <c r="D154" s="220" t="s">
        <v>148</v>
      </c>
      <c r="E154" s="221" t="s">
        <v>1268</v>
      </c>
      <c r="F154" s="222" t="s">
        <v>1269</v>
      </c>
      <c r="G154" s="223" t="s">
        <v>1156</v>
      </c>
      <c r="H154" s="224">
        <v>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45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95</v>
      </c>
      <c r="AT154" s="232" t="s">
        <v>148</v>
      </c>
      <c r="AU154" s="232" t="s">
        <v>85</v>
      </c>
      <c r="AY154" s="18" t="s">
        <v>146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95</v>
      </c>
      <c r="BM154" s="232" t="s">
        <v>1270</v>
      </c>
    </row>
    <row r="155" s="2" customFormat="1" ht="44.25" customHeight="1">
      <c r="A155" s="39"/>
      <c r="B155" s="40"/>
      <c r="C155" s="220" t="s">
        <v>1037</v>
      </c>
      <c r="D155" s="220" t="s">
        <v>148</v>
      </c>
      <c r="E155" s="221" t="s">
        <v>1271</v>
      </c>
      <c r="F155" s="222" t="s">
        <v>1272</v>
      </c>
      <c r="G155" s="223" t="s">
        <v>1156</v>
      </c>
      <c r="H155" s="224">
        <v>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45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95</v>
      </c>
      <c r="AT155" s="232" t="s">
        <v>148</v>
      </c>
      <c r="AU155" s="232" t="s">
        <v>85</v>
      </c>
      <c r="AY155" s="18" t="s">
        <v>146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95</v>
      </c>
      <c r="BM155" s="232" t="s">
        <v>1273</v>
      </c>
    </row>
    <row r="156" s="2" customFormat="1" ht="49.05" customHeight="1">
      <c r="A156" s="39"/>
      <c r="B156" s="40"/>
      <c r="C156" s="220" t="s">
        <v>1064</v>
      </c>
      <c r="D156" s="220" t="s">
        <v>148</v>
      </c>
      <c r="E156" s="221" t="s">
        <v>1274</v>
      </c>
      <c r="F156" s="222" t="s">
        <v>1275</v>
      </c>
      <c r="G156" s="223" t="s">
        <v>1156</v>
      </c>
      <c r="H156" s="224">
        <v>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45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95</v>
      </c>
      <c r="AT156" s="232" t="s">
        <v>148</v>
      </c>
      <c r="AU156" s="232" t="s">
        <v>85</v>
      </c>
      <c r="AY156" s="18" t="s">
        <v>146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95</v>
      </c>
      <c r="BM156" s="232" t="s">
        <v>1276</v>
      </c>
    </row>
    <row r="157" s="2" customFormat="1" ht="16.5" customHeight="1">
      <c r="A157" s="39"/>
      <c r="B157" s="40"/>
      <c r="C157" s="220" t="s">
        <v>1068</v>
      </c>
      <c r="D157" s="220" t="s">
        <v>148</v>
      </c>
      <c r="E157" s="221" t="s">
        <v>1277</v>
      </c>
      <c r="F157" s="222" t="s">
        <v>1278</v>
      </c>
      <c r="G157" s="223" t="s">
        <v>1156</v>
      </c>
      <c r="H157" s="224">
        <v>9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45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95</v>
      </c>
      <c r="AT157" s="232" t="s">
        <v>148</v>
      </c>
      <c r="AU157" s="232" t="s">
        <v>85</v>
      </c>
      <c r="AY157" s="18" t="s">
        <v>146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95</v>
      </c>
      <c r="BM157" s="232" t="s">
        <v>1279</v>
      </c>
    </row>
    <row r="158" s="2" customFormat="1" ht="16.5" customHeight="1">
      <c r="A158" s="39"/>
      <c r="B158" s="40"/>
      <c r="C158" s="220" t="s">
        <v>1280</v>
      </c>
      <c r="D158" s="220" t="s">
        <v>148</v>
      </c>
      <c r="E158" s="221" t="s">
        <v>1281</v>
      </c>
      <c r="F158" s="222" t="s">
        <v>1282</v>
      </c>
      <c r="G158" s="223" t="s">
        <v>1156</v>
      </c>
      <c r="H158" s="224">
        <v>9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45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95</v>
      </c>
      <c r="AT158" s="232" t="s">
        <v>148</v>
      </c>
      <c r="AU158" s="232" t="s">
        <v>85</v>
      </c>
      <c r="AY158" s="18" t="s">
        <v>146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95</v>
      </c>
      <c r="BM158" s="232" t="s">
        <v>1283</v>
      </c>
    </row>
    <row r="159" s="2" customFormat="1" ht="16.5" customHeight="1">
      <c r="A159" s="39"/>
      <c r="B159" s="40"/>
      <c r="C159" s="220" t="s">
        <v>1284</v>
      </c>
      <c r="D159" s="220" t="s">
        <v>148</v>
      </c>
      <c r="E159" s="221" t="s">
        <v>1285</v>
      </c>
      <c r="F159" s="222" t="s">
        <v>1286</v>
      </c>
      <c r="G159" s="223" t="s">
        <v>1156</v>
      </c>
      <c r="H159" s="224">
        <v>9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45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95</v>
      </c>
      <c r="AT159" s="232" t="s">
        <v>148</v>
      </c>
      <c r="AU159" s="232" t="s">
        <v>85</v>
      </c>
      <c r="AY159" s="18" t="s">
        <v>146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95</v>
      </c>
      <c r="BM159" s="232" t="s">
        <v>1287</v>
      </c>
    </row>
    <row r="160" s="2" customFormat="1" ht="16.5" customHeight="1">
      <c r="A160" s="39"/>
      <c r="B160" s="40"/>
      <c r="C160" s="220" t="s">
        <v>1080</v>
      </c>
      <c r="D160" s="220" t="s">
        <v>148</v>
      </c>
      <c r="E160" s="221" t="s">
        <v>1288</v>
      </c>
      <c r="F160" s="222" t="s">
        <v>1289</v>
      </c>
      <c r="G160" s="223" t="s">
        <v>1156</v>
      </c>
      <c r="H160" s="224">
        <v>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45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95</v>
      </c>
      <c r="AT160" s="232" t="s">
        <v>148</v>
      </c>
      <c r="AU160" s="232" t="s">
        <v>85</v>
      </c>
      <c r="AY160" s="18" t="s">
        <v>146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95</v>
      </c>
      <c r="BM160" s="232" t="s">
        <v>1290</v>
      </c>
    </row>
    <row r="161" s="2" customFormat="1" ht="16.5" customHeight="1">
      <c r="A161" s="39"/>
      <c r="B161" s="40"/>
      <c r="C161" s="220" t="s">
        <v>1084</v>
      </c>
      <c r="D161" s="220" t="s">
        <v>148</v>
      </c>
      <c r="E161" s="221" t="s">
        <v>1291</v>
      </c>
      <c r="F161" s="222" t="s">
        <v>1292</v>
      </c>
      <c r="G161" s="223" t="s">
        <v>1156</v>
      </c>
      <c r="H161" s="224">
        <v>9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45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95</v>
      </c>
      <c r="AT161" s="232" t="s">
        <v>148</v>
      </c>
      <c r="AU161" s="232" t="s">
        <v>85</v>
      </c>
      <c r="AY161" s="18" t="s">
        <v>146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95</v>
      </c>
      <c r="BM161" s="232" t="s">
        <v>1293</v>
      </c>
    </row>
    <row r="162" s="2" customFormat="1" ht="16.5" customHeight="1">
      <c r="A162" s="39"/>
      <c r="B162" s="40"/>
      <c r="C162" s="220" t="s">
        <v>453</v>
      </c>
      <c r="D162" s="220" t="s">
        <v>148</v>
      </c>
      <c r="E162" s="221" t="s">
        <v>1294</v>
      </c>
      <c r="F162" s="222" t="s">
        <v>1295</v>
      </c>
      <c r="G162" s="223" t="s">
        <v>1185</v>
      </c>
      <c r="H162" s="224">
        <v>10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45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95</v>
      </c>
      <c r="AT162" s="232" t="s">
        <v>148</v>
      </c>
      <c r="AU162" s="232" t="s">
        <v>85</v>
      </c>
      <c r="AY162" s="18" t="s">
        <v>146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95</v>
      </c>
      <c r="BM162" s="232" t="s">
        <v>1296</v>
      </c>
    </row>
    <row r="163" s="2" customFormat="1" ht="24.15" customHeight="1">
      <c r="A163" s="39"/>
      <c r="B163" s="40"/>
      <c r="C163" s="220" t="s">
        <v>1091</v>
      </c>
      <c r="D163" s="220" t="s">
        <v>148</v>
      </c>
      <c r="E163" s="221" t="s">
        <v>1297</v>
      </c>
      <c r="F163" s="222" t="s">
        <v>1298</v>
      </c>
      <c r="G163" s="223" t="s">
        <v>1156</v>
      </c>
      <c r="H163" s="224">
        <v>9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45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95</v>
      </c>
      <c r="AT163" s="232" t="s">
        <v>148</v>
      </c>
      <c r="AU163" s="232" t="s">
        <v>85</v>
      </c>
      <c r="AY163" s="18" t="s">
        <v>146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95</v>
      </c>
      <c r="BM163" s="232" t="s">
        <v>1299</v>
      </c>
    </row>
    <row r="164" s="2" customFormat="1" ht="76.35" customHeight="1">
      <c r="A164" s="39"/>
      <c r="B164" s="40"/>
      <c r="C164" s="220" t="s">
        <v>1099</v>
      </c>
      <c r="D164" s="220" t="s">
        <v>148</v>
      </c>
      <c r="E164" s="221" t="s">
        <v>1300</v>
      </c>
      <c r="F164" s="222" t="s">
        <v>1301</v>
      </c>
      <c r="G164" s="223" t="s">
        <v>1156</v>
      </c>
      <c r="H164" s="224">
        <v>2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45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95</v>
      </c>
      <c r="AT164" s="232" t="s">
        <v>148</v>
      </c>
      <c r="AU164" s="232" t="s">
        <v>85</v>
      </c>
      <c r="AY164" s="18" t="s">
        <v>146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95</v>
      </c>
      <c r="BM164" s="232" t="s">
        <v>1302</v>
      </c>
    </row>
    <row r="165" s="2" customFormat="1" ht="24.15" customHeight="1">
      <c r="A165" s="39"/>
      <c r="B165" s="40"/>
      <c r="C165" s="220" t="s">
        <v>1103</v>
      </c>
      <c r="D165" s="220" t="s">
        <v>148</v>
      </c>
      <c r="E165" s="221" t="s">
        <v>1303</v>
      </c>
      <c r="F165" s="222" t="s">
        <v>1304</v>
      </c>
      <c r="G165" s="223" t="s">
        <v>1156</v>
      </c>
      <c r="H165" s="224">
        <v>2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45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95</v>
      </c>
      <c r="AT165" s="232" t="s">
        <v>148</v>
      </c>
      <c r="AU165" s="232" t="s">
        <v>85</v>
      </c>
      <c r="AY165" s="18" t="s">
        <v>146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95</v>
      </c>
      <c r="BM165" s="232" t="s">
        <v>1305</v>
      </c>
    </row>
    <row r="166" s="2" customFormat="1" ht="66.75" customHeight="1">
      <c r="A166" s="39"/>
      <c r="B166" s="40"/>
      <c r="C166" s="220" t="s">
        <v>990</v>
      </c>
      <c r="D166" s="220" t="s">
        <v>148</v>
      </c>
      <c r="E166" s="221" t="s">
        <v>1306</v>
      </c>
      <c r="F166" s="222" t="s">
        <v>1307</v>
      </c>
      <c r="G166" s="223" t="s">
        <v>1308</v>
      </c>
      <c r="H166" s="224">
        <v>9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45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95</v>
      </c>
      <c r="AT166" s="232" t="s">
        <v>148</v>
      </c>
      <c r="AU166" s="232" t="s">
        <v>85</v>
      </c>
      <c r="AY166" s="18" t="s">
        <v>146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95</v>
      </c>
      <c r="BM166" s="232" t="s">
        <v>1309</v>
      </c>
    </row>
    <row r="167" s="2" customFormat="1" ht="16.5" customHeight="1">
      <c r="A167" s="39"/>
      <c r="B167" s="40"/>
      <c r="C167" s="278" t="s">
        <v>316</v>
      </c>
      <c r="D167" s="278" t="s">
        <v>313</v>
      </c>
      <c r="E167" s="279" t="s">
        <v>1310</v>
      </c>
      <c r="F167" s="280" t="s">
        <v>1311</v>
      </c>
      <c r="G167" s="281" t="s">
        <v>1156</v>
      </c>
      <c r="H167" s="282">
        <v>2</v>
      </c>
      <c r="I167" s="283"/>
      <c r="J167" s="284">
        <f>ROUND(I167*H167,2)</f>
        <v>0</v>
      </c>
      <c r="K167" s="285"/>
      <c r="L167" s="286"/>
      <c r="M167" s="287" t="s">
        <v>1</v>
      </c>
      <c r="N167" s="288" t="s">
        <v>45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316</v>
      </c>
      <c r="AT167" s="232" t="s">
        <v>313</v>
      </c>
      <c r="AU167" s="232" t="s">
        <v>85</v>
      </c>
      <c r="AY167" s="18" t="s">
        <v>146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95</v>
      </c>
      <c r="BM167" s="232" t="s">
        <v>1312</v>
      </c>
    </row>
    <row r="168" s="2" customFormat="1" ht="16.5" customHeight="1">
      <c r="A168" s="39"/>
      <c r="B168" s="40"/>
      <c r="C168" s="278" t="s">
        <v>349</v>
      </c>
      <c r="D168" s="278" t="s">
        <v>313</v>
      </c>
      <c r="E168" s="279" t="s">
        <v>1313</v>
      </c>
      <c r="F168" s="280" t="s">
        <v>1314</v>
      </c>
      <c r="G168" s="281" t="s">
        <v>1156</v>
      </c>
      <c r="H168" s="282">
        <v>1</v>
      </c>
      <c r="I168" s="283"/>
      <c r="J168" s="284">
        <f>ROUND(I168*H168,2)</f>
        <v>0</v>
      </c>
      <c r="K168" s="285"/>
      <c r="L168" s="286"/>
      <c r="M168" s="287" t="s">
        <v>1</v>
      </c>
      <c r="N168" s="288" t="s">
        <v>45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316</v>
      </c>
      <c r="AT168" s="232" t="s">
        <v>313</v>
      </c>
      <c r="AU168" s="232" t="s">
        <v>85</v>
      </c>
      <c r="AY168" s="18" t="s">
        <v>146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95</v>
      </c>
      <c r="BM168" s="232" t="s">
        <v>1315</v>
      </c>
    </row>
    <row r="169" s="2" customFormat="1" ht="16.5" customHeight="1">
      <c r="A169" s="39"/>
      <c r="B169" s="40"/>
      <c r="C169" s="278" t="s">
        <v>322</v>
      </c>
      <c r="D169" s="278" t="s">
        <v>313</v>
      </c>
      <c r="E169" s="279" t="s">
        <v>1316</v>
      </c>
      <c r="F169" s="280" t="s">
        <v>1317</v>
      </c>
      <c r="G169" s="281" t="s">
        <v>1156</v>
      </c>
      <c r="H169" s="282">
        <v>1</v>
      </c>
      <c r="I169" s="283"/>
      <c r="J169" s="284">
        <f>ROUND(I169*H169,2)</f>
        <v>0</v>
      </c>
      <c r="K169" s="285"/>
      <c r="L169" s="286"/>
      <c r="M169" s="287" t="s">
        <v>1</v>
      </c>
      <c r="N169" s="288" t="s">
        <v>45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316</v>
      </c>
      <c r="AT169" s="232" t="s">
        <v>313</v>
      </c>
      <c r="AU169" s="232" t="s">
        <v>85</v>
      </c>
      <c r="AY169" s="18" t="s">
        <v>146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95</v>
      </c>
      <c r="BM169" s="232" t="s">
        <v>1318</v>
      </c>
    </row>
    <row r="170" s="2" customFormat="1" ht="16.5" customHeight="1">
      <c r="A170" s="39"/>
      <c r="B170" s="40"/>
      <c r="C170" s="278" t="s">
        <v>945</v>
      </c>
      <c r="D170" s="278" t="s">
        <v>313</v>
      </c>
      <c r="E170" s="279" t="s">
        <v>1319</v>
      </c>
      <c r="F170" s="280" t="s">
        <v>1320</v>
      </c>
      <c r="G170" s="281" t="s">
        <v>1156</v>
      </c>
      <c r="H170" s="282">
        <v>0</v>
      </c>
      <c r="I170" s="283"/>
      <c r="J170" s="284">
        <f>ROUND(I170*H170,2)</f>
        <v>0</v>
      </c>
      <c r="K170" s="285"/>
      <c r="L170" s="286"/>
      <c r="M170" s="287" t="s">
        <v>1</v>
      </c>
      <c r="N170" s="288" t="s">
        <v>45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316</v>
      </c>
      <c r="AT170" s="232" t="s">
        <v>313</v>
      </c>
      <c r="AU170" s="232" t="s">
        <v>85</v>
      </c>
      <c r="AY170" s="18" t="s">
        <v>146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95</v>
      </c>
      <c r="BM170" s="232" t="s">
        <v>1321</v>
      </c>
    </row>
    <row r="171" s="2" customFormat="1" ht="16.5" customHeight="1">
      <c r="A171" s="39"/>
      <c r="B171" s="40"/>
      <c r="C171" s="278" t="s">
        <v>8</v>
      </c>
      <c r="D171" s="278" t="s">
        <v>313</v>
      </c>
      <c r="E171" s="279" t="s">
        <v>1322</v>
      </c>
      <c r="F171" s="280" t="s">
        <v>1323</v>
      </c>
      <c r="G171" s="281" t="s">
        <v>1156</v>
      </c>
      <c r="H171" s="282">
        <v>0</v>
      </c>
      <c r="I171" s="283"/>
      <c r="J171" s="284">
        <f>ROUND(I171*H171,2)</f>
        <v>0</v>
      </c>
      <c r="K171" s="285"/>
      <c r="L171" s="286"/>
      <c r="M171" s="287" t="s">
        <v>1</v>
      </c>
      <c r="N171" s="288" t="s">
        <v>45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316</v>
      </c>
      <c r="AT171" s="232" t="s">
        <v>313</v>
      </c>
      <c r="AU171" s="232" t="s">
        <v>85</v>
      </c>
      <c r="AY171" s="18" t="s">
        <v>146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95</v>
      </c>
      <c r="BM171" s="232" t="s">
        <v>1324</v>
      </c>
    </row>
    <row r="172" s="2" customFormat="1" ht="16.5" customHeight="1">
      <c r="A172" s="39"/>
      <c r="B172" s="40"/>
      <c r="C172" s="278" t="s">
        <v>332</v>
      </c>
      <c r="D172" s="278" t="s">
        <v>313</v>
      </c>
      <c r="E172" s="279" t="s">
        <v>1325</v>
      </c>
      <c r="F172" s="280" t="s">
        <v>1326</v>
      </c>
      <c r="G172" s="281" t="s">
        <v>1156</v>
      </c>
      <c r="H172" s="282">
        <v>1</v>
      </c>
      <c r="I172" s="283"/>
      <c r="J172" s="284">
        <f>ROUND(I172*H172,2)</f>
        <v>0</v>
      </c>
      <c r="K172" s="285"/>
      <c r="L172" s="286"/>
      <c r="M172" s="287" t="s">
        <v>1</v>
      </c>
      <c r="N172" s="288" t="s">
        <v>45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316</v>
      </c>
      <c r="AT172" s="232" t="s">
        <v>313</v>
      </c>
      <c r="AU172" s="232" t="s">
        <v>85</v>
      </c>
      <c r="AY172" s="18" t="s">
        <v>146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95</v>
      </c>
      <c r="BM172" s="232" t="s">
        <v>1327</v>
      </c>
    </row>
    <row r="173" s="2" customFormat="1" ht="16.5" customHeight="1">
      <c r="A173" s="39"/>
      <c r="B173" s="40"/>
      <c r="C173" s="278" t="s">
        <v>339</v>
      </c>
      <c r="D173" s="278" t="s">
        <v>313</v>
      </c>
      <c r="E173" s="279" t="s">
        <v>1328</v>
      </c>
      <c r="F173" s="280" t="s">
        <v>1329</v>
      </c>
      <c r="G173" s="281" t="s">
        <v>1156</v>
      </c>
      <c r="H173" s="282">
        <v>2</v>
      </c>
      <c r="I173" s="283"/>
      <c r="J173" s="284">
        <f>ROUND(I173*H173,2)</f>
        <v>0</v>
      </c>
      <c r="K173" s="285"/>
      <c r="L173" s="286"/>
      <c r="M173" s="287" t="s">
        <v>1</v>
      </c>
      <c r="N173" s="288" t="s">
        <v>45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316</v>
      </c>
      <c r="AT173" s="232" t="s">
        <v>313</v>
      </c>
      <c r="AU173" s="232" t="s">
        <v>85</v>
      </c>
      <c r="AY173" s="18" t="s">
        <v>146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95</v>
      </c>
      <c r="BM173" s="232" t="s">
        <v>1330</v>
      </c>
    </row>
    <row r="174" s="2" customFormat="1" ht="16.5" customHeight="1">
      <c r="A174" s="39"/>
      <c r="B174" s="40"/>
      <c r="C174" s="278" t="s">
        <v>351</v>
      </c>
      <c r="D174" s="278" t="s">
        <v>313</v>
      </c>
      <c r="E174" s="279" t="s">
        <v>1331</v>
      </c>
      <c r="F174" s="280" t="s">
        <v>1332</v>
      </c>
      <c r="G174" s="281" t="s">
        <v>1156</v>
      </c>
      <c r="H174" s="282">
        <v>1</v>
      </c>
      <c r="I174" s="283"/>
      <c r="J174" s="284">
        <f>ROUND(I174*H174,2)</f>
        <v>0</v>
      </c>
      <c r="K174" s="285"/>
      <c r="L174" s="286"/>
      <c r="M174" s="287" t="s">
        <v>1</v>
      </c>
      <c r="N174" s="288" t="s">
        <v>45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316</v>
      </c>
      <c r="AT174" s="232" t="s">
        <v>313</v>
      </c>
      <c r="AU174" s="232" t="s">
        <v>85</v>
      </c>
      <c r="AY174" s="18" t="s">
        <v>146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95</v>
      </c>
      <c r="BM174" s="232" t="s">
        <v>1333</v>
      </c>
    </row>
    <row r="175" s="2" customFormat="1" ht="16.5" customHeight="1">
      <c r="A175" s="39"/>
      <c r="B175" s="40"/>
      <c r="C175" s="278" t="s">
        <v>355</v>
      </c>
      <c r="D175" s="278" t="s">
        <v>313</v>
      </c>
      <c r="E175" s="279" t="s">
        <v>1334</v>
      </c>
      <c r="F175" s="280" t="s">
        <v>1335</v>
      </c>
      <c r="G175" s="281" t="s">
        <v>1156</v>
      </c>
      <c r="H175" s="282">
        <v>0</v>
      </c>
      <c r="I175" s="283"/>
      <c r="J175" s="284">
        <f>ROUND(I175*H175,2)</f>
        <v>0</v>
      </c>
      <c r="K175" s="285"/>
      <c r="L175" s="286"/>
      <c r="M175" s="287" t="s">
        <v>1</v>
      </c>
      <c r="N175" s="288" t="s">
        <v>45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316</v>
      </c>
      <c r="AT175" s="232" t="s">
        <v>313</v>
      </c>
      <c r="AU175" s="232" t="s">
        <v>85</v>
      </c>
      <c r="AY175" s="18" t="s">
        <v>146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95</v>
      </c>
      <c r="BM175" s="232" t="s">
        <v>1336</v>
      </c>
    </row>
    <row r="176" s="2" customFormat="1" ht="16.5" customHeight="1">
      <c r="A176" s="39"/>
      <c r="B176" s="40"/>
      <c r="C176" s="278" t="s">
        <v>359</v>
      </c>
      <c r="D176" s="278" t="s">
        <v>313</v>
      </c>
      <c r="E176" s="279" t="s">
        <v>1337</v>
      </c>
      <c r="F176" s="280" t="s">
        <v>1338</v>
      </c>
      <c r="G176" s="281" t="s">
        <v>1156</v>
      </c>
      <c r="H176" s="282">
        <v>1</v>
      </c>
      <c r="I176" s="283"/>
      <c r="J176" s="284">
        <f>ROUND(I176*H176,2)</f>
        <v>0</v>
      </c>
      <c r="K176" s="285"/>
      <c r="L176" s="286"/>
      <c r="M176" s="295" t="s">
        <v>1</v>
      </c>
      <c r="N176" s="296" t="s">
        <v>45</v>
      </c>
      <c r="O176" s="292"/>
      <c r="P176" s="293">
        <f>O176*H176</f>
        <v>0</v>
      </c>
      <c r="Q176" s="293">
        <v>0</v>
      </c>
      <c r="R176" s="293">
        <f>Q176*H176</f>
        <v>0</v>
      </c>
      <c r="S176" s="293">
        <v>0</v>
      </c>
      <c r="T176" s="29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316</v>
      </c>
      <c r="AT176" s="232" t="s">
        <v>313</v>
      </c>
      <c r="AU176" s="232" t="s">
        <v>85</v>
      </c>
      <c r="AY176" s="18" t="s">
        <v>146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95</v>
      </c>
      <c r="BM176" s="232" t="s">
        <v>1339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801hmCMx52jHM/Kj277H5BLflzrh487OsYrcebxyJM3zJp/1O1dt6E2PLmWxd1dr5WV9iV7alv6Ov3SJso99PQ==" hashValue="3A86oVqEcDVu/0tI9XCa1k6V22ArkZ9wH6zf2IL5hP4k0VKDNXyg3bPvYSWSohWnNopv2dO21ZtQzdUwdNgzPw==" algorithmName="SHA-512" password="CC35"/>
  <autoFilter ref="C116:K17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ČÁSTI 1NP STŘEDISKA ZDRAVÍ_ČÁST ZBÝVAJÍCÍ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ROUND((SUM(BE117:BE169)),  2)</f>
        <v>0</v>
      </c>
      <c r="G33" s="39"/>
      <c r="H33" s="39"/>
      <c r="I33" s="156">
        <v>0.20999999999999999</v>
      </c>
      <c r="J33" s="155">
        <f>ROUND(((SUM(BE117:BE169))*I33),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ROUND((SUM(BF117:BF169)),  2)</f>
        <v>0</v>
      </c>
      <c r="G34" s="39"/>
      <c r="H34" s="39"/>
      <c r="I34" s="156">
        <v>0.12</v>
      </c>
      <c r="J34" s="155">
        <f>ROUND(((SUM(BF117:BF169))*I34),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ROUND((SUM(BG117:BG169)),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ROUND((SUM(BH117:BH169)),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ROUND((SUM(BI117:BI169)),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ČÁSTI 1NP STŘEDISKA ZDRAVÍ_ČÁST ZBÝVAJÍCÍ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4 -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Dobříš</v>
      </c>
      <c r="G89" s="41"/>
      <c r="H89" s="41"/>
      <c r="I89" s="33" t="s">
        <v>22</v>
      </c>
      <c r="J89" s="80" t="str">
        <f>IF(J12="","",J12)</f>
        <v>6. 6. 2024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Město Dobříš </v>
      </c>
      <c r="G91" s="41"/>
      <c r="H91" s="41"/>
      <c r="I91" s="33" t="s">
        <v>31</v>
      </c>
      <c r="J91" s="37" t="str">
        <f>E21</f>
        <v xml:space="preserve">NeOn projekting s.r.o.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Dussen, spol. s 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1341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131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75" t="str">
        <f>E7</f>
        <v>STAVEBNÍ ÚPRAVY ČÁSTI 1NP STŘEDISKA ZDRAVÍ_ČÁST ZBÝVAJÍCÍ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105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4 - VZT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Dobříš</v>
      </c>
      <c r="G111" s="41"/>
      <c r="H111" s="41"/>
      <c r="I111" s="33" t="s">
        <v>22</v>
      </c>
      <c r="J111" s="80" t="str">
        <f>IF(J12="","",J12)</f>
        <v>6. 6. 2024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 xml:space="preserve">Město Dobříš </v>
      </c>
      <c r="G113" s="41"/>
      <c r="H113" s="41"/>
      <c r="I113" s="33" t="s">
        <v>31</v>
      </c>
      <c r="J113" s="37" t="str">
        <f>E21</f>
        <v xml:space="preserve">NeOn projekting s.r.o.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35</v>
      </c>
      <c r="J114" s="37" t="str">
        <f>E24</f>
        <v>Dussen, spol. s 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132</v>
      </c>
      <c r="D116" s="195" t="s">
        <v>65</v>
      </c>
      <c r="E116" s="195" t="s">
        <v>61</v>
      </c>
      <c r="F116" s="195" t="s">
        <v>62</v>
      </c>
      <c r="G116" s="195" t="s">
        <v>133</v>
      </c>
      <c r="H116" s="195" t="s">
        <v>134</v>
      </c>
      <c r="I116" s="195" t="s">
        <v>135</v>
      </c>
      <c r="J116" s="196" t="s">
        <v>109</v>
      </c>
      <c r="K116" s="197" t="s">
        <v>136</v>
      </c>
      <c r="L116" s="198"/>
      <c r="M116" s="101" t="s">
        <v>1</v>
      </c>
      <c r="N116" s="102" t="s">
        <v>44</v>
      </c>
      <c r="O116" s="102" t="s">
        <v>137</v>
      </c>
      <c r="P116" s="102" t="s">
        <v>138</v>
      </c>
      <c r="Q116" s="102" t="s">
        <v>139</v>
      </c>
      <c r="R116" s="102" t="s">
        <v>140</v>
      </c>
      <c r="S116" s="102" t="s">
        <v>141</v>
      </c>
      <c r="T116" s="103" t="s">
        <v>142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143</v>
      </c>
      <c r="D117" s="41"/>
      <c r="E117" s="41"/>
      <c r="F117" s="41"/>
      <c r="G117" s="41"/>
      <c r="H117" s="41"/>
      <c r="I117" s="41"/>
      <c r="J117" s="199">
        <f>BK117</f>
        <v>0</v>
      </c>
      <c r="K117" s="41"/>
      <c r="L117" s="45"/>
      <c r="M117" s="104"/>
      <c r="N117" s="200"/>
      <c r="O117" s="105"/>
      <c r="P117" s="201">
        <f>P118</f>
        <v>0</v>
      </c>
      <c r="Q117" s="105"/>
      <c r="R117" s="201">
        <f>R118</f>
        <v>0</v>
      </c>
      <c r="S117" s="105"/>
      <c r="T117" s="202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79</v>
      </c>
      <c r="AU117" s="18" t="s">
        <v>111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79</v>
      </c>
      <c r="E118" s="207" t="s">
        <v>1342</v>
      </c>
      <c r="F118" s="207" t="s">
        <v>1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SUM(P119:P169)</f>
        <v>0</v>
      </c>
      <c r="Q118" s="212"/>
      <c r="R118" s="213">
        <f>SUM(R119:R169)</f>
        <v>0</v>
      </c>
      <c r="S118" s="212"/>
      <c r="T118" s="214">
        <f>SUM(T119:T169)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5" t="s">
        <v>85</v>
      </c>
      <c r="AT118" s="216" t="s">
        <v>79</v>
      </c>
      <c r="AU118" s="216" t="s">
        <v>80</v>
      </c>
      <c r="AY118" s="215" t="s">
        <v>146</v>
      </c>
      <c r="BK118" s="217">
        <f>SUM(BK119:BK169)</f>
        <v>0</v>
      </c>
    </row>
    <row r="119" s="2" customFormat="1" ht="37.8" customHeight="1">
      <c r="A119" s="39"/>
      <c r="B119" s="40"/>
      <c r="C119" s="220" t="s">
        <v>85</v>
      </c>
      <c r="D119" s="220" t="s">
        <v>148</v>
      </c>
      <c r="E119" s="221" t="s">
        <v>1154</v>
      </c>
      <c r="F119" s="222" t="s">
        <v>1343</v>
      </c>
      <c r="G119" s="223" t="s">
        <v>151</v>
      </c>
      <c r="H119" s="224">
        <v>20</v>
      </c>
      <c r="I119" s="225"/>
      <c r="J119" s="226">
        <f>ROUND(I119*H119,2)</f>
        <v>0</v>
      </c>
      <c r="K119" s="227"/>
      <c r="L119" s="45"/>
      <c r="M119" s="228" t="s">
        <v>1</v>
      </c>
      <c r="N119" s="229" t="s">
        <v>45</v>
      </c>
      <c r="O119" s="92"/>
      <c r="P119" s="230">
        <f>O119*H119</f>
        <v>0</v>
      </c>
      <c r="Q119" s="230">
        <v>0</v>
      </c>
      <c r="R119" s="230">
        <f>Q119*H119</f>
        <v>0</v>
      </c>
      <c r="S119" s="230">
        <v>0</v>
      </c>
      <c r="T119" s="231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2" t="s">
        <v>95</v>
      </c>
      <c r="AT119" s="232" t="s">
        <v>148</v>
      </c>
      <c r="AU119" s="232" t="s">
        <v>85</v>
      </c>
      <c r="AY119" s="18" t="s">
        <v>146</v>
      </c>
      <c r="BE119" s="233">
        <f>IF(N119="základní",J119,0)</f>
        <v>0</v>
      </c>
      <c r="BF119" s="233">
        <f>IF(N119="snížená",J119,0)</f>
        <v>0</v>
      </c>
      <c r="BG119" s="233">
        <f>IF(N119="zákl. přenesená",J119,0)</f>
        <v>0</v>
      </c>
      <c r="BH119" s="233">
        <f>IF(N119="sníž. přenesená",J119,0)</f>
        <v>0</v>
      </c>
      <c r="BI119" s="233">
        <f>IF(N119="nulová",J119,0)</f>
        <v>0</v>
      </c>
      <c r="BJ119" s="18" t="s">
        <v>85</v>
      </c>
      <c r="BK119" s="233">
        <f>ROUND(I119*H119,2)</f>
        <v>0</v>
      </c>
      <c r="BL119" s="18" t="s">
        <v>95</v>
      </c>
      <c r="BM119" s="232" t="s">
        <v>1344</v>
      </c>
    </row>
    <row r="120" s="2" customFormat="1" ht="24.15" customHeight="1">
      <c r="A120" s="39"/>
      <c r="B120" s="40"/>
      <c r="C120" s="220" t="s">
        <v>322</v>
      </c>
      <c r="D120" s="220" t="s">
        <v>148</v>
      </c>
      <c r="E120" s="221" t="s">
        <v>1316</v>
      </c>
      <c r="F120" s="222" t="s">
        <v>1345</v>
      </c>
      <c r="G120" s="223" t="s">
        <v>1173</v>
      </c>
      <c r="H120" s="224">
        <v>11.220000000000001</v>
      </c>
      <c r="I120" s="225"/>
      <c r="J120" s="226">
        <f>ROUND(I120*H120,2)</f>
        <v>0</v>
      </c>
      <c r="K120" s="227"/>
      <c r="L120" s="45"/>
      <c r="M120" s="228" t="s">
        <v>1</v>
      </c>
      <c r="N120" s="229" t="s">
        <v>45</v>
      </c>
      <c r="O120" s="92"/>
      <c r="P120" s="230">
        <f>O120*H120</f>
        <v>0</v>
      </c>
      <c r="Q120" s="230">
        <v>0</v>
      </c>
      <c r="R120" s="230">
        <f>Q120*H120</f>
        <v>0</v>
      </c>
      <c r="S120" s="230">
        <v>0</v>
      </c>
      <c r="T120" s="23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2" t="s">
        <v>95</v>
      </c>
      <c r="AT120" s="232" t="s">
        <v>148</v>
      </c>
      <c r="AU120" s="232" t="s">
        <v>85</v>
      </c>
      <c r="AY120" s="18" t="s">
        <v>146</v>
      </c>
      <c r="BE120" s="233">
        <f>IF(N120="základní",J120,0)</f>
        <v>0</v>
      </c>
      <c r="BF120" s="233">
        <f>IF(N120="snížená",J120,0)</f>
        <v>0</v>
      </c>
      <c r="BG120" s="233">
        <f>IF(N120="zákl. přenesená",J120,0)</f>
        <v>0</v>
      </c>
      <c r="BH120" s="233">
        <f>IF(N120="sníž. přenesená",J120,0)</f>
        <v>0</v>
      </c>
      <c r="BI120" s="233">
        <f>IF(N120="nulová",J120,0)</f>
        <v>0</v>
      </c>
      <c r="BJ120" s="18" t="s">
        <v>85</v>
      </c>
      <c r="BK120" s="233">
        <f>ROUND(I120*H120,2)</f>
        <v>0</v>
      </c>
      <c r="BL120" s="18" t="s">
        <v>95</v>
      </c>
      <c r="BM120" s="232" t="s">
        <v>1346</v>
      </c>
    </row>
    <row r="121" s="2" customFormat="1" ht="24.15" customHeight="1">
      <c r="A121" s="39"/>
      <c r="B121" s="40"/>
      <c r="C121" s="220" t="s">
        <v>945</v>
      </c>
      <c r="D121" s="220" t="s">
        <v>148</v>
      </c>
      <c r="E121" s="221" t="s">
        <v>1319</v>
      </c>
      <c r="F121" s="222" t="s">
        <v>1347</v>
      </c>
      <c r="G121" s="223" t="s">
        <v>1173</v>
      </c>
      <c r="H121" s="224">
        <v>3.2080000000000002</v>
      </c>
      <c r="I121" s="225"/>
      <c r="J121" s="226">
        <f>ROUND(I121*H121,2)</f>
        <v>0</v>
      </c>
      <c r="K121" s="227"/>
      <c r="L121" s="45"/>
      <c r="M121" s="228" t="s">
        <v>1</v>
      </c>
      <c r="N121" s="229" t="s">
        <v>45</v>
      </c>
      <c r="O121" s="92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2" t="s">
        <v>95</v>
      </c>
      <c r="AT121" s="232" t="s">
        <v>148</v>
      </c>
      <c r="AU121" s="232" t="s">
        <v>85</v>
      </c>
      <c r="AY121" s="18" t="s">
        <v>146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85</v>
      </c>
      <c r="BK121" s="233">
        <f>ROUND(I121*H121,2)</f>
        <v>0</v>
      </c>
      <c r="BL121" s="18" t="s">
        <v>95</v>
      </c>
      <c r="BM121" s="232" t="s">
        <v>1348</v>
      </c>
    </row>
    <row r="122" s="2" customFormat="1" ht="24.15" customHeight="1">
      <c r="A122" s="39"/>
      <c r="B122" s="40"/>
      <c r="C122" s="220" t="s">
        <v>8</v>
      </c>
      <c r="D122" s="220" t="s">
        <v>148</v>
      </c>
      <c r="E122" s="221" t="s">
        <v>1349</v>
      </c>
      <c r="F122" s="222" t="s">
        <v>1350</v>
      </c>
      <c r="G122" s="223" t="s">
        <v>1173</v>
      </c>
      <c r="H122" s="224">
        <v>7</v>
      </c>
      <c r="I122" s="225"/>
      <c r="J122" s="226">
        <f>ROUND(I122*H122,2)</f>
        <v>0</v>
      </c>
      <c r="K122" s="227"/>
      <c r="L122" s="45"/>
      <c r="M122" s="228" t="s">
        <v>1</v>
      </c>
      <c r="N122" s="229" t="s">
        <v>45</v>
      </c>
      <c r="O122" s="92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2" t="s">
        <v>95</v>
      </c>
      <c r="AT122" s="232" t="s">
        <v>148</v>
      </c>
      <c r="AU122" s="232" t="s">
        <v>85</v>
      </c>
      <c r="AY122" s="18" t="s">
        <v>146</v>
      </c>
      <c r="BE122" s="233">
        <f>IF(N122="základní",J122,0)</f>
        <v>0</v>
      </c>
      <c r="BF122" s="233">
        <f>IF(N122="snížená",J122,0)</f>
        <v>0</v>
      </c>
      <c r="BG122" s="233">
        <f>IF(N122="zákl. přenesená",J122,0)</f>
        <v>0</v>
      </c>
      <c r="BH122" s="233">
        <f>IF(N122="sníž. přenesená",J122,0)</f>
        <v>0</v>
      </c>
      <c r="BI122" s="233">
        <f>IF(N122="nulová",J122,0)</f>
        <v>0</v>
      </c>
      <c r="BJ122" s="18" t="s">
        <v>85</v>
      </c>
      <c r="BK122" s="233">
        <f>ROUND(I122*H122,2)</f>
        <v>0</v>
      </c>
      <c r="BL122" s="18" t="s">
        <v>95</v>
      </c>
      <c r="BM122" s="232" t="s">
        <v>1351</v>
      </c>
    </row>
    <row r="123" s="2" customFormat="1" ht="24.15" customHeight="1">
      <c r="A123" s="39"/>
      <c r="B123" s="40"/>
      <c r="C123" s="220" t="s">
        <v>332</v>
      </c>
      <c r="D123" s="220" t="s">
        <v>148</v>
      </c>
      <c r="E123" s="221" t="s">
        <v>1352</v>
      </c>
      <c r="F123" s="222" t="s">
        <v>1353</v>
      </c>
      <c r="G123" s="223" t="s">
        <v>1173</v>
      </c>
      <c r="H123" s="224">
        <v>2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45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95</v>
      </c>
      <c r="AT123" s="232" t="s">
        <v>148</v>
      </c>
      <c r="AU123" s="232" t="s">
        <v>85</v>
      </c>
      <c r="AY123" s="18" t="s">
        <v>146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85</v>
      </c>
      <c r="BK123" s="233">
        <f>ROUND(I123*H123,2)</f>
        <v>0</v>
      </c>
      <c r="BL123" s="18" t="s">
        <v>95</v>
      </c>
      <c r="BM123" s="232" t="s">
        <v>1354</v>
      </c>
    </row>
    <row r="124" s="2" customFormat="1" ht="55.5" customHeight="1">
      <c r="A124" s="39"/>
      <c r="B124" s="40"/>
      <c r="C124" s="220" t="s">
        <v>339</v>
      </c>
      <c r="D124" s="220" t="s">
        <v>148</v>
      </c>
      <c r="E124" s="221" t="s">
        <v>1328</v>
      </c>
      <c r="F124" s="222" t="s">
        <v>1355</v>
      </c>
      <c r="G124" s="223" t="s">
        <v>151</v>
      </c>
      <c r="H124" s="224">
        <v>5</v>
      </c>
      <c r="I124" s="225"/>
      <c r="J124" s="226">
        <f>ROUND(I124*H124,2)</f>
        <v>0</v>
      </c>
      <c r="K124" s="227"/>
      <c r="L124" s="45"/>
      <c r="M124" s="228" t="s">
        <v>1</v>
      </c>
      <c r="N124" s="229" t="s">
        <v>45</v>
      </c>
      <c r="O124" s="9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2" t="s">
        <v>95</v>
      </c>
      <c r="AT124" s="232" t="s">
        <v>148</v>
      </c>
      <c r="AU124" s="232" t="s">
        <v>85</v>
      </c>
      <c r="AY124" s="18" t="s">
        <v>146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85</v>
      </c>
      <c r="BK124" s="233">
        <f>ROUND(I124*H124,2)</f>
        <v>0</v>
      </c>
      <c r="BL124" s="18" t="s">
        <v>95</v>
      </c>
      <c r="BM124" s="232" t="s">
        <v>1356</v>
      </c>
    </row>
    <row r="125" s="2" customFormat="1" ht="24.15" customHeight="1">
      <c r="A125" s="39"/>
      <c r="B125" s="40"/>
      <c r="C125" s="220" t="s">
        <v>351</v>
      </c>
      <c r="D125" s="220" t="s">
        <v>148</v>
      </c>
      <c r="E125" s="221" t="s">
        <v>1331</v>
      </c>
      <c r="F125" s="222" t="s">
        <v>1357</v>
      </c>
      <c r="G125" s="223" t="s">
        <v>151</v>
      </c>
      <c r="H125" s="224">
        <v>20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45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95</v>
      </c>
      <c r="AT125" s="232" t="s">
        <v>148</v>
      </c>
      <c r="AU125" s="232" t="s">
        <v>85</v>
      </c>
      <c r="AY125" s="18" t="s">
        <v>146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95</v>
      </c>
      <c r="BM125" s="232" t="s">
        <v>1358</v>
      </c>
    </row>
    <row r="126" s="2" customFormat="1" ht="76.35" customHeight="1">
      <c r="A126" s="39"/>
      <c r="B126" s="40"/>
      <c r="C126" s="220" t="s">
        <v>355</v>
      </c>
      <c r="D126" s="220" t="s">
        <v>148</v>
      </c>
      <c r="E126" s="221" t="s">
        <v>1334</v>
      </c>
      <c r="F126" s="222" t="s">
        <v>1359</v>
      </c>
      <c r="G126" s="223" t="s">
        <v>942</v>
      </c>
      <c r="H126" s="224">
        <v>2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45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95</v>
      </c>
      <c r="AT126" s="232" t="s">
        <v>148</v>
      </c>
      <c r="AU126" s="232" t="s">
        <v>85</v>
      </c>
      <c r="AY126" s="18" t="s">
        <v>146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95</v>
      </c>
      <c r="BM126" s="232" t="s">
        <v>1360</v>
      </c>
    </row>
    <row r="127" s="2" customFormat="1" ht="24.15" customHeight="1">
      <c r="A127" s="39"/>
      <c r="B127" s="40"/>
      <c r="C127" s="220" t="s">
        <v>359</v>
      </c>
      <c r="D127" s="220" t="s">
        <v>148</v>
      </c>
      <c r="E127" s="221" t="s">
        <v>1337</v>
      </c>
      <c r="F127" s="222" t="s">
        <v>1361</v>
      </c>
      <c r="G127" s="223" t="s">
        <v>942</v>
      </c>
      <c r="H127" s="224">
        <v>4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45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95</v>
      </c>
      <c r="AT127" s="232" t="s">
        <v>148</v>
      </c>
      <c r="AU127" s="232" t="s">
        <v>85</v>
      </c>
      <c r="AY127" s="18" t="s">
        <v>146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95</v>
      </c>
      <c r="BM127" s="232" t="s">
        <v>1362</v>
      </c>
    </row>
    <row r="128" s="2" customFormat="1" ht="24.15" customHeight="1">
      <c r="A128" s="39"/>
      <c r="B128" s="40"/>
      <c r="C128" s="220" t="s">
        <v>1033</v>
      </c>
      <c r="D128" s="220" t="s">
        <v>148</v>
      </c>
      <c r="E128" s="221" t="s">
        <v>1250</v>
      </c>
      <c r="F128" s="222" t="s">
        <v>1363</v>
      </c>
      <c r="G128" s="223" t="s">
        <v>942</v>
      </c>
      <c r="H128" s="224">
        <v>5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45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95</v>
      </c>
      <c r="AT128" s="232" t="s">
        <v>148</v>
      </c>
      <c r="AU128" s="232" t="s">
        <v>85</v>
      </c>
      <c r="AY128" s="18" t="s">
        <v>146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95</v>
      </c>
      <c r="BM128" s="232" t="s">
        <v>1364</v>
      </c>
    </row>
    <row r="129" s="2" customFormat="1" ht="24.15" customHeight="1">
      <c r="A129" s="39"/>
      <c r="B129" s="40"/>
      <c r="C129" s="220" t="s">
        <v>1038</v>
      </c>
      <c r="D129" s="220" t="s">
        <v>148</v>
      </c>
      <c r="E129" s="221" t="s">
        <v>1253</v>
      </c>
      <c r="F129" s="222" t="s">
        <v>1365</v>
      </c>
      <c r="G129" s="223" t="s">
        <v>942</v>
      </c>
      <c r="H129" s="224">
        <v>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45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95</v>
      </c>
      <c r="AT129" s="232" t="s">
        <v>148</v>
      </c>
      <c r="AU129" s="232" t="s">
        <v>85</v>
      </c>
      <c r="AY129" s="18" t="s">
        <v>146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95</v>
      </c>
      <c r="BM129" s="232" t="s">
        <v>1366</v>
      </c>
    </row>
    <row r="130" s="2" customFormat="1" ht="16.5" customHeight="1">
      <c r="A130" s="39"/>
      <c r="B130" s="40"/>
      <c r="C130" s="220" t="s">
        <v>89</v>
      </c>
      <c r="D130" s="220" t="s">
        <v>148</v>
      </c>
      <c r="E130" s="221" t="s">
        <v>1158</v>
      </c>
      <c r="F130" s="222" t="s">
        <v>1367</v>
      </c>
      <c r="G130" s="223" t="s">
        <v>1173</v>
      </c>
      <c r="H130" s="224">
        <v>10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45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95</v>
      </c>
      <c r="AT130" s="232" t="s">
        <v>148</v>
      </c>
      <c r="AU130" s="232" t="s">
        <v>85</v>
      </c>
      <c r="AY130" s="18" t="s">
        <v>146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95</v>
      </c>
      <c r="BM130" s="232" t="s">
        <v>1368</v>
      </c>
    </row>
    <row r="131" s="2" customFormat="1" ht="24.15" customHeight="1">
      <c r="A131" s="39"/>
      <c r="B131" s="40"/>
      <c r="C131" s="220" t="s">
        <v>745</v>
      </c>
      <c r="D131" s="220" t="s">
        <v>148</v>
      </c>
      <c r="E131" s="221" t="s">
        <v>1256</v>
      </c>
      <c r="F131" s="222" t="s">
        <v>1369</v>
      </c>
      <c r="G131" s="223" t="s">
        <v>942</v>
      </c>
      <c r="H131" s="224">
        <v>2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45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95</v>
      </c>
      <c r="AT131" s="232" t="s">
        <v>148</v>
      </c>
      <c r="AU131" s="232" t="s">
        <v>85</v>
      </c>
      <c r="AY131" s="18" t="s">
        <v>146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95</v>
      </c>
      <c r="BM131" s="232" t="s">
        <v>1370</v>
      </c>
    </row>
    <row r="132" s="2" customFormat="1" ht="24.15" customHeight="1">
      <c r="A132" s="39"/>
      <c r="B132" s="40"/>
      <c r="C132" s="220" t="s">
        <v>7</v>
      </c>
      <c r="D132" s="220" t="s">
        <v>148</v>
      </c>
      <c r="E132" s="221" t="s">
        <v>1259</v>
      </c>
      <c r="F132" s="222" t="s">
        <v>1371</v>
      </c>
      <c r="G132" s="223" t="s">
        <v>942</v>
      </c>
      <c r="H132" s="224">
        <v>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45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95</v>
      </c>
      <c r="AT132" s="232" t="s">
        <v>148</v>
      </c>
      <c r="AU132" s="232" t="s">
        <v>85</v>
      </c>
      <c r="AY132" s="18" t="s">
        <v>146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95</v>
      </c>
      <c r="BM132" s="232" t="s">
        <v>1372</v>
      </c>
    </row>
    <row r="133" s="2" customFormat="1" ht="24.15" customHeight="1">
      <c r="A133" s="39"/>
      <c r="B133" s="40"/>
      <c r="C133" s="220" t="s">
        <v>1048</v>
      </c>
      <c r="D133" s="220" t="s">
        <v>148</v>
      </c>
      <c r="E133" s="221" t="s">
        <v>1262</v>
      </c>
      <c r="F133" s="222" t="s">
        <v>1373</v>
      </c>
      <c r="G133" s="223" t="s">
        <v>942</v>
      </c>
      <c r="H133" s="224">
        <v>4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45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95</v>
      </c>
      <c r="AT133" s="232" t="s">
        <v>148</v>
      </c>
      <c r="AU133" s="232" t="s">
        <v>85</v>
      </c>
      <c r="AY133" s="18" t="s">
        <v>146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95</v>
      </c>
      <c r="BM133" s="232" t="s">
        <v>1374</v>
      </c>
    </row>
    <row r="134" s="2" customFormat="1" ht="24.15" customHeight="1">
      <c r="A134" s="39"/>
      <c r="B134" s="40"/>
      <c r="C134" s="220" t="s">
        <v>1053</v>
      </c>
      <c r="D134" s="220" t="s">
        <v>148</v>
      </c>
      <c r="E134" s="221" t="s">
        <v>1265</v>
      </c>
      <c r="F134" s="222" t="s">
        <v>1375</v>
      </c>
      <c r="G134" s="223" t="s">
        <v>942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45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95</v>
      </c>
      <c r="AT134" s="232" t="s">
        <v>148</v>
      </c>
      <c r="AU134" s="232" t="s">
        <v>85</v>
      </c>
      <c r="AY134" s="18" t="s">
        <v>146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95</v>
      </c>
      <c r="BM134" s="232" t="s">
        <v>1376</v>
      </c>
    </row>
    <row r="135" s="2" customFormat="1" ht="37.8" customHeight="1">
      <c r="A135" s="39"/>
      <c r="B135" s="40"/>
      <c r="C135" s="220" t="s">
        <v>1057</v>
      </c>
      <c r="D135" s="220" t="s">
        <v>148</v>
      </c>
      <c r="E135" s="221" t="s">
        <v>1268</v>
      </c>
      <c r="F135" s="222" t="s">
        <v>1377</v>
      </c>
      <c r="G135" s="223" t="s">
        <v>942</v>
      </c>
      <c r="H135" s="224">
        <v>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45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95</v>
      </c>
      <c r="AT135" s="232" t="s">
        <v>148</v>
      </c>
      <c r="AU135" s="232" t="s">
        <v>85</v>
      </c>
      <c r="AY135" s="18" t="s">
        <v>146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95</v>
      </c>
      <c r="BM135" s="232" t="s">
        <v>1378</v>
      </c>
    </row>
    <row r="136" s="2" customFormat="1" ht="16.5" customHeight="1">
      <c r="A136" s="39"/>
      <c r="B136" s="40"/>
      <c r="C136" s="220" t="s">
        <v>1037</v>
      </c>
      <c r="D136" s="220" t="s">
        <v>148</v>
      </c>
      <c r="E136" s="221" t="s">
        <v>1271</v>
      </c>
      <c r="F136" s="222" t="s">
        <v>1379</v>
      </c>
      <c r="G136" s="223" t="s">
        <v>942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45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95</v>
      </c>
      <c r="AT136" s="232" t="s">
        <v>148</v>
      </c>
      <c r="AU136" s="232" t="s">
        <v>85</v>
      </c>
      <c r="AY136" s="18" t="s">
        <v>146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95</v>
      </c>
      <c r="BM136" s="232" t="s">
        <v>1380</v>
      </c>
    </row>
    <row r="137" s="2" customFormat="1" ht="16.5" customHeight="1">
      <c r="A137" s="39"/>
      <c r="B137" s="40"/>
      <c r="C137" s="220" t="s">
        <v>1064</v>
      </c>
      <c r="D137" s="220" t="s">
        <v>148</v>
      </c>
      <c r="E137" s="221" t="s">
        <v>1274</v>
      </c>
      <c r="F137" s="222" t="s">
        <v>1381</v>
      </c>
      <c r="G137" s="223" t="s">
        <v>942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45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95</v>
      </c>
      <c r="AT137" s="232" t="s">
        <v>148</v>
      </c>
      <c r="AU137" s="232" t="s">
        <v>85</v>
      </c>
      <c r="AY137" s="18" t="s">
        <v>146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95</v>
      </c>
      <c r="BM137" s="232" t="s">
        <v>1382</v>
      </c>
    </row>
    <row r="138" s="2" customFormat="1" ht="16.5" customHeight="1">
      <c r="A138" s="39"/>
      <c r="B138" s="40"/>
      <c r="C138" s="220" t="s">
        <v>1068</v>
      </c>
      <c r="D138" s="220" t="s">
        <v>148</v>
      </c>
      <c r="E138" s="221" t="s">
        <v>1277</v>
      </c>
      <c r="F138" s="222" t="s">
        <v>1383</v>
      </c>
      <c r="G138" s="223" t="s">
        <v>942</v>
      </c>
      <c r="H138" s="224">
        <v>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45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95</v>
      </c>
      <c r="AT138" s="232" t="s">
        <v>148</v>
      </c>
      <c r="AU138" s="232" t="s">
        <v>85</v>
      </c>
      <c r="AY138" s="18" t="s">
        <v>146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95</v>
      </c>
      <c r="BM138" s="232" t="s">
        <v>1384</v>
      </c>
    </row>
    <row r="139" s="2" customFormat="1" ht="24.15" customHeight="1">
      <c r="A139" s="39"/>
      <c r="B139" s="40"/>
      <c r="C139" s="220" t="s">
        <v>1280</v>
      </c>
      <c r="D139" s="220" t="s">
        <v>148</v>
      </c>
      <c r="E139" s="221" t="s">
        <v>1281</v>
      </c>
      <c r="F139" s="222" t="s">
        <v>1385</v>
      </c>
      <c r="G139" s="223" t="s">
        <v>151</v>
      </c>
      <c r="H139" s="224">
        <v>10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45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95</v>
      </c>
      <c r="AT139" s="232" t="s">
        <v>148</v>
      </c>
      <c r="AU139" s="232" t="s">
        <v>85</v>
      </c>
      <c r="AY139" s="18" t="s">
        <v>146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95</v>
      </c>
      <c r="BM139" s="232" t="s">
        <v>1386</v>
      </c>
    </row>
    <row r="140" s="2" customFormat="1" ht="16.5" customHeight="1">
      <c r="A140" s="39"/>
      <c r="B140" s="40"/>
      <c r="C140" s="220" t="s">
        <v>1284</v>
      </c>
      <c r="D140" s="220" t="s">
        <v>148</v>
      </c>
      <c r="E140" s="221" t="s">
        <v>1285</v>
      </c>
      <c r="F140" s="222" t="s">
        <v>1387</v>
      </c>
      <c r="G140" s="223" t="s">
        <v>942</v>
      </c>
      <c r="H140" s="224">
        <v>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45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95</v>
      </c>
      <c r="AT140" s="232" t="s">
        <v>148</v>
      </c>
      <c r="AU140" s="232" t="s">
        <v>85</v>
      </c>
      <c r="AY140" s="18" t="s">
        <v>146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95</v>
      </c>
      <c r="BM140" s="232" t="s">
        <v>1388</v>
      </c>
    </row>
    <row r="141" s="2" customFormat="1" ht="16.5" customHeight="1">
      <c r="A141" s="39"/>
      <c r="B141" s="40"/>
      <c r="C141" s="220" t="s">
        <v>92</v>
      </c>
      <c r="D141" s="220" t="s">
        <v>148</v>
      </c>
      <c r="E141" s="221" t="s">
        <v>1161</v>
      </c>
      <c r="F141" s="222" t="s">
        <v>1176</v>
      </c>
      <c r="G141" s="223" t="s">
        <v>942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45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95</v>
      </c>
      <c r="AT141" s="232" t="s">
        <v>148</v>
      </c>
      <c r="AU141" s="232" t="s">
        <v>85</v>
      </c>
      <c r="AY141" s="18" t="s">
        <v>146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95</v>
      </c>
      <c r="BM141" s="232" t="s">
        <v>1389</v>
      </c>
    </row>
    <row r="142" s="2" customFormat="1" ht="24.15" customHeight="1">
      <c r="A142" s="39"/>
      <c r="B142" s="40"/>
      <c r="C142" s="220" t="s">
        <v>1080</v>
      </c>
      <c r="D142" s="220" t="s">
        <v>148</v>
      </c>
      <c r="E142" s="221" t="s">
        <v>1288</v>
      </c>
      <c r="F142" s="222" t="s">
        <v>1390</v>
      </c>
      <c r="G142" s="223" t="s">
        <v>1185</v>
      </c>
      <c r="H142" s="224">
        <v>8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45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95</v>
      </c>
      <c r="AT142" s="232" t="s">
        <v>148</v>
      </c>
      <c r="AU142" s="232" t="s">
        <v>85</v>
      </c>
      <c r="AY142" s="18" t="s">
        <v>146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95</v>
      </c>
      <c r="BM142" s="232" t="s">
        <v>1391</v>
      </c>
    </row>
    <row r="143" s="2" customFormat="1" ht="16.5" customHeight="1">
      <c r="A143" s="39"/>
      <c r="B143" s="40"/>
      <c r="C143" s="220" t="s">
        <v>1084</v>
      </c>
      <c r="D143" s="220" t="s">
        <v>148</v>
      </c>
      <c r="E143" s="221" t="s">
        <v>1291</v>
      </c>
      <c r="F143" s="222" t="s">
        <v>1392</v>
      </c>
      <c r="G143" s="223" t="s">
        <v>942</v>
      </c>
      <c r="H143" s="224">
        <v>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45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95</v>
      </c>
      <c r="AT143" s="232" t="s">
        <v>148</v>
      </c>
      <c r="AU143" s="232" t="s">
        <v>85</v>
      </c>
      <c r="AY143" s="18" t="s">
        <v>146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95</v>
      </c>
      <c r="BM143" s="232" t="s">
        <v>1393</v>
      </c>
    </row>
    <row r="144" s="2" customFormat="1" ht="16.5" customHeight="1">
      <c r="A144" s="39"/>
      <c r="B144" s="40"/>
      <c r="C144" s="220" t="s">
        <v>453</v>
      </c>
      <c r="D144" s="220" t="s">
        <v>148</v>
      </c>
      <c r="E144" s="221" t="s">
        <v>1294</v>
      </c>
      <c r="F144" s="222" t="s">
        <v>1394</v>
      </c>
      <c r="G144" s="223" t="s">
        <v>942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45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95</v>
      </c>
      <c r="AT144" s="232" t="s">
        <v>148</v>
      </c>
      <c r="AU144" s="232" t="s">
        <v>85</v>
      </c>
      <c r="AY144" s="18" t="s">
        <v>146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95</v>
      </c>
      <c r="BM144" s="232" t="s">
        <v>1395</v>
      </c>
    </row>
    <row r="145" s="2" customFormat="1" ht="16.5" customHeight="1">
      <c r="A145" s="39"/>
      <c r="B145" s="40"/>
      <c r="C145" s="220" t="s">
        <v>1091</v>
      </c>
      <c r="D145" s="220" t="s">
        <v>148</v>
      </c>
      <c r="E145" s="221" t="s">
        <v>1396</v>
      </c>
      <c r="F145" s="222" t="s">
        <v>1397</v>
      </c>
      <c r="G145" s="223" t="s">
        <v>1051</v>
      </c>
      <c r="H145" s="224">
        <v>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45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95</v>
      </c>
      <c r="AT145" s="232" t="s">
        <v>148</v>
      </c>
      <c r="AU145" s="232" t="s">
        <v>85</v>
      </c>
      <c r="AY145" s="18" t="s">
        <v>146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95</v>
      </c>
      <c r="BM145" s="232" t="s">
        <v>1398</v>
      </c>
    </row>
    <row r="146" s="2" customFormat="1" ht="16.5" customHeight="1">
      <c r="A146" s="39"/>
      <c r="B146" s="40"/>
      <c r="C146" s="220" t="s">
        <v>1095</v>
      </c>
      <c r="D146" s="220" t="s">
        <v>148</v>
      </c>
      <c r="E146" s="221" t="s">
        <v>1399</v>
      </c>
      <c r="F146" s="222" t="s">
        <v>1400</v>
      </c>
      <c r="G146" s="223" t="s">
        <v>1051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45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95</v>
      </c>
      <c r="AT146" s="232" t="s">
        <v>148</v>
      </c>
      <c r="AU146" s="232" t="s">
        <v>85</v>
      </c>
      <c r="AY146" s="18" t="s">
        <v>146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95</v>
      </c>
      <c r="BM146" s="232" t="s">
        <v>1401</v>
      </c>
    </row>
    <row r="147" s="2" customFormat="1" ht="16.5" customHeight="1">
      <c r="A147" s="39"/>
      <c r="B147" s="40"/>
      <c r="C147" s="220" t="s">
        <v>1099</v>
      </c>
      <c r="D147" s="220" t="s">
        <v>148</v>
      </c>
      <c r="E147" s="221" t="s">
        <v>1402</v>
      </c>
      <c r="F147" s="222" t="s">
        <v>1403</v>
      </c>
      <c r="G147" s="223" t="s">
        <v>1051</v>
      </c>
      <c r="H147" s="224">
        <v>1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45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95</v>
      </c>
      <c r="AT147" s="232" t="s">
        <v>148</v>
      </c>
      <c r="AU147" s="232" t="s">
        <v>85</v>
      </c>
      <c r="AY147" s="18" t="s">
        <v>146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95</v>
      </c>
      <c r="BM147" s="232" t="s">
        <v>1404</v>
      </c>
    </row>
    <row r="148" s="2" customFormat="1" ht="21.75" customHeight="1">
      <c r="A148" s="39"/>
      <c r="B148" s="40"/>
      <c r="C148" s="220" t="s">
        <v>1103</v>
      </c>
      <c r="D148" s="220" t="s">
        <v>148</v>
      </c>
      <c r="E148" s="221" t="s">
        <v>1405</v>
      </c>
      <c r="F148" s="222" t="s">
        <v>1406</v>
      </c>
      <c r="G148" s="223" t="s">
        <v>1051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45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95</v>
      </c>
      <c r="AT148" s="232" t="s">
        <v>148</v>
      </c>
      <c r="AU148" s="232" t="s">
        <v>85</v>
      </c>
      <c r="AY148" s="18" t="s">
        <v>146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95</v>
      </c>
      <c r="BM148" s="232" t="s">
        <v>1407</v>
      </c>
    </row>
    <row r="149" s="2" customFormat="1" ht="16.5" customHeight="1">
      <c r="A149" s="39"/>
      <c r="B149" s="40"/>
      <c r="C149" s="220" t="s">
        <v>1107</v>
      </c>
      <c r="D149" s="220" t="s">
        <v>148</v>
      </c>
      <c r="E149" s="221" t="s">
        <v>1164</v>
      </c>
      <c r="F149" s="222" t="s">
        <v>1223</v>
      </c>
      <c r="G149" s="223" t="s">
        <v>908</v>
      </c>
      <c r="H149" s="224">
        <v>16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45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95</v>
      </c>
      <c r="AT149" s="232" t="s">
        <v>148</v>
      </c>
      <c r="AU149" s="232" t="s">
        <v>85</v>
      </c>
      <c r="AY149" s="18" t="s">
        <v>146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95</v>
      </c>
      <c r="BM149" s="232" t="s">
        <v>1408</v>
      </c>
    </row>
    <row r="150" s="2" customFormat="1" ht="16.5" customHeight="1">
      <c r="A150" s="39"/>
      <c r="B150" s="40"/>
      <c r="C150" s="220" t="s">
        <v>1167</v>
      </c>
      <c r="D150" s="220" t="s">
        <v>148</v>
      </c>
      <c r="E150" s="221" t="s">
        <v>1168</v>
      </c>
      <c r="F150" s="222" t="s">
        <v>1409</v>
      </c>
      <c r="G150" s="223" t="s">
        <v>942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45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95</v>
      </c>
      <c r="AT150" s="232" t="s">
        <v>148</v>
      </c>
      <c r="AU150" s="232" t="s">
        <v>85</v>
      </c>
      <c r="AY150" s="18" t="s">
        <v>146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95</v>
      </c>
      <c r="BM150" s="232" t="s">
        <v>1410</v>
      </c>
    </row>
    <row r="151" s="2" customFormat="1" ht="16.5" customHeight="1">
      <c r="A151" s="39"/>
      <c r="B151" s="40"/>
      <c r="C151" s="220" t="s">
        <v>1111</v>
      </c>
      <c r="D151" s="220" t="s">
        <v>148</v>
      </c>
      <c r="E151" s="221" t="s">
        <v>1411</v>
      </c>
      <c r="F151" s="222" t="s">
        <v>1412</v>
      </c>
      <c r="G151" s="223" t="s">
        <v>942</v>
      </c>
      <c r="H151" s="224">
        <v>1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45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95</v>
      </c>
      <c r="AT151" s="232" t="s">
        <v>148</v>
      </c>
      <c r="AU151" s="232" t="s">
        <v>85</v>
      </c>
      <c r="AY151" s="18" t="s">
        <v>146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95</v>
      </c>
      <c r="BM151" s="232" t="s">
        <v>1413</v>
      </c>
    </row>
    <row r="152" s="2" customFormat="1" ht="16.5" customHeight="1">
      <c r="A152" s="39"/>
      <c r="B152" s="40"/>
      <c r="C152" s="220" t="s">
        <v>95</v>
      </c>
      <c r="D152" s="220" t="s">
        <v>148</v>
      </c>
      <c r="E152" s="221" t="s">
        <v>1175</v>
      </c>
      <c r="F152" s="222" t="s">
        <v>1214</v>
      </c>
      <c r="G152" s="223" t="s">
        <v>942</v>
      </c>
      <c r="H152" s="224">
        <v>1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45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95</v>
      </c>
      <c r="AT152" s="232" t="s">
        <v>148</v>
      </c>
      <c r="AU152" s="232" t="s">
        <v>85</v>
      </c>
      <c r="AY152" s="18" t="s">
        <v>146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95</v>
      </c>
      <c r="BM152" s="232" t="s">
        <v>1414</v>
      </c>
    </row>
    <row r="153" s="2" customFormat="1" ht="21.75" customHeight="1">
      <c r="A153" s="39"/>
      <c r="B153" s="40"/>
      <c r="C153" s="220" t="s">
        <v>1178</v>
      </c>
      <c r="D153" s="220" t="s">
        <v>148</v>
      </c>
      <c r="E153" s="221" t="s">
        <v>1415</v>
      </c>
      <c r="F153" s="222" t="s">
        <v>1416</v>
      </c>
      <c r="G153" s="223" t="s">
        <v>942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45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95</v>
      </c>
      <c r="AT153" s="232" t="s">
        <v>148</v>
      </c>
      <c r="AU153" s="232" t="s">
        <v>85</v>
      </c>
      <c r="AY153" s="18" t="s">
        <v>146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95</v>
      </c>
      <c r="BM153" s="232" t="s">
        <v>1417</v>
      </c>
    </row>
    <row r="154" s="2" customFormat="1" ht="24.15" customHeight="1">
      <c r="A154" s="39"/>
      <c r="B154" s="40"/>
      <c r="C154" s="220" t="s">
        <v>1182</v>
      </c>
      <c r="D154" s="220" t="s">
        <v>148</v>
      </c>
      <c r="E154" s="221" t="s">
        <v>1183</v>
      </c>
      <c r="F154" s="222" t="s">
        <v>1418</v>
      </c>
      <c r="G154" s="223" t="s">
        <v>942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45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95</v>
      </c>
      <c r="AT154" s="232" t="s">
        <v>148</v>
      </c>
      <c r="AU154" s="232" t="s">
        <v>85</v>
      </c>
      <c r="AY154" s="18" t="s">
        <v>146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95</v>
      </c>
      <c r="BM154" s="232" t="s">
        <v>1419</v>
      </c>
    </row>
    <row r="155" s="2" customFormat="1" ht="24.15" customHeight="1">
      <c r="A155" s="39"/>
      <c r="B155" s="40"/>
      <c r="C155" s="220" t="s">
        <v>1187</v>
      </c>
      <c r="D155" s="220" t="s">
        <v>148</v>
      </c>
      <c r="E155" s="221" t="s">
        <v>1188</v>
      </c>
      <c r="F155" s="222" t="s">
        <v>1420</v>
      </c>
      <c r="G155" s="223" t="s">
        <v>908</v>
      </c>
      <c r="H155" s="224">
        <v>8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45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95</v>
      </c>
      <c r="AT155" s="232" t="s">
        <v>148</v>
      </c>
      <c r="AU155" s="232" t="s">
        <v>85</v>
      </c>
      <c r="AY155" s="18" t="s">
        <v>146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95</v>
      </c>
      <c r="BM155" s="232" t="s">
        <v>1421</v>
      </c>
    </row>
    <row r="156" s="2" customFormat="1" ht="16.5" customHeight="1">
      <c r="A156" s="39"/>
      <c r="B156" s="40"/>
      <c r="C156" s="220" t="s">
        <v>958</v>
      </c>
      <c r="D156" s="220" t="s">
        <v>148</v>
      </c>
      <c r="E156" s="221" t="s">
        <v>1191</v>
      </c>
      <c r="F156" s="222" t="s">
        <v>1422</v>
      </c>
      <c r="G156" s="223" t="s">
        <v>942</v>
      </c>
      <c r="H156" s="224">
        <v>1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45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95</v>
      </c>
      <c r="AT156" s="232" t="s">
        <v>148</v>
      </c>
      <c r="AU156" s="232" t="s">
        <v>85</v>
      </c>
      <c r="AY156" s="18" t="s">
        <v>146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95</v>
      </c>
      <c r="BM156" s="232" t="s">
        <v>1423</v>
      </c>
    </row>
    <row r="157" s="2" customFormat="1" ht="21.75" customHeight="1">
      <c r="A157" s="39"/>
      <c r="B157" s="40"/>
      <c r="C157" s="220" t="s">
        <v>962</v>
      </c>
      <c r="D157" s="220" t="s">
        <v>148</v>
      </c>
      <c r="E157" s="221" t="s">
        <v>1195</v>
      </c>
      <c r="F157" s="222" t="s">
        <v>1424</v>
      </c>
      <c r="G157" s="223" t="s">
        <v>942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45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95</v>
      </c>
      <c r="AT157" s="232" t="s">
        <v>148</v>
      </c>
      <c r="AU157" s="232" t="s">
        <v>85</v>
      </c>
      <c r="AY157" s="18" t="s">
        <v>146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95</v>
      </c>
      <c r="BM157" s="232" t="s">
        <v>1425</v>
      </c>
    </row>
    <row r="158" s="2" customFormat="1" ht="16.5" customHeight="1">
      <c r="A158" s="39"/>
      <c r="B158" s="40"/>
      <c r="C158" s="220" t="s">
        <v>966</v>
      </c>
      <c r="D158" s="220" t="s">
        <v>148</v>
      </c>
      <c r="E158" s="221" t="s">
        <v>1198</v>
      </c>
      <c r="F158" s="222" t="s">
        <v>1426</v>
      </c>
      <c r="G158" s="223" t="s">
        <v>942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45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95</v>
      </c>
      <c r="AT158" s="232" t="s">
        <v>148</v>
      </c>
      <c r="AU158" s="232" t="s">
        <v>85</v>
      </c>
      <c r="AY158" s="18" t="s">
        <v>146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95</v>
      </c>
      <c r="BM158" s="232" t="s">
        <v>1427</v>
      </c>
    </row>
    <row r="159" s="2" customFormat="1" ht="16.5" customHeight="1">
      <c r="A159" s="39"/>
      <c r="B159" s="40"/>
      <c r="C159" s="220" t="s">
        <v>975</v>
      </c>
      <c r="D159" s="220" t="s">
        <v>148</v>
      </c>
      <c r="E159" s="221" t="s">
        <v>1201</v>
      </c>
      <c r="F159" s="222" t="s">
        <v>1428</v>
      </c>
      <c r="G159" s="223" t="s">
        <v>942</v>
      </c>
      <c r="H159" s="224">
        <v>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45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95</v>
      </c>
      <c r="AT159" s="232" t="s">
        <v>148</v>
      </c>
      <c r="AU159" s="232" t="s">
        <v>85</v>
      </c>
      <c r="AY159" s="18" t="s">
        <v>146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95</v>
      </c>
      <c r="BM159" s="232" t="s">
        <v>1429</v>
      </c>
    </row>
    <row r="160" s="2" customFormat="1" ht="16.5" customHeight="1">
      <c r="A160" s="39"/>
      <c r="B160" s="40"/>
      <c r="C160" s="220" t="s">
        <v>1004</v>
      </c>
      <c r="D160" s="220" t="s">
        <v>148</v>
      </c>
      <c r="E160" s="221" t="s">
        <v>1204</v>
      </c>
      <c r="F160" s="222" t="s">
        <v>1430</v>
      </c>
      <c r="G160" s="223" t="s">
        <v>942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45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95</v>
      </c>
      <c r="AT160" s="232" t="s">
        <v>148</v>
      </c>
      <c r="AU160" s="232" t="s">
        <v>85</v>
      </c>
      <c r="AY160" s="18" t="s">
        <v>146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95</v>
      </c>
      <c r="BM160" s="232" t="s">
        <v>1431</v>
      </c>
    </row>
    <row r="161" s="2" customFormat="1" ht="24.15" customHeight="1">
      <c r="A161" s="39"/>
      <c r="B161" s="40"/>
      <c r="C161" s="220" t="s">
        <v>1042</v>
      </c>
      <c r="D161" s="220" t="s">
        <v>148</v>
      </c>
      <c r="E161" s="221" t="s">
        <v>1207</v>
      </c>
      <c r="F161" s="222" t="s">
        <v>1432</v>
      </c>
      <c r="G161" s="223" t="s">
        <v>942</v>
      </c>
      <c r="H161" s="224">
        <v>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45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95</v>
      </c>
      <c r="AT161" s="232" t="s">
        <v>148</v>
      </c>
      <c r="AU161" s="232" t="s">
        <v>85</v>
      </c>
      <c r="AY161" s="18" t="s">
        <v>146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95</v>
      </c>
      <c r="BM161" s="232" t="s">
        <v>1433</v>
      </c>
    </row>
    <row r="162" s="2" customFormat="1" ht="16.5" customHeight="1">
      <c r="A162" s="39"/>
      <c r="B162" s="40"/>
      <c r="C162" s="220" t="s">
        <v>1147</v>
      </c>
      <c r="D162" s="220" t="s">
        <v>148</v>
      </c>
      <c r="E162" s="221" t="s">
        <v>1210</v>
      </c>
      <c r="F162" s="222" t="s">
        <v>1232</v>
      </c>
      <c r="G162" s="223" t="s">
        <v>942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45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95</v>
      </c>
      <c r="AT162" s="232" t="s">
        <v>148</v>
      </c>
      <c r="AU162" s="232" t="s">
        <v>85</v>
      </c>
      <c r="AY162" s="18" t="s">
        <v>146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95</v>
      </c>
      <c r="BM162" s="232" t="s">
        <v>1434</v>
      </c>
    </row>
    <row r="163" s="2" customFormat="1" ht="16.5" customHeight="1">
      <c r="A163" s="39"/>
      <c r="B163" s="40"/>
      <c r="C163" s="220" t="s">
        <v>98</v>
      </c>
      <c r="D163" s="220" t="s">
        <v>148</v>
      </c>
      <c r="E163" s="221" t="s">
        <v>1213</v>
      </c>
      <c r="F163" s="222" t="s">
        <v>1248</v>
      </c>
      <c r="G163" s="223" t="s">
        <v>942</v>
      </c>
      <c r="H163" s="224">
        <v>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45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95</v>
      </c>
      <c r="AT163" s="232" t="s">
        <v>148</v>
      </c>
      <c r="AU163" s="232" t="s">
        <v>85</v>
      </c>
      <c r="AY163" s="18" t="s">
        <v>146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95</v>
      </c>
      <c r="BM163" s="232" t="s">
        <v>1435</v>
      </c>
    </row>
    <row r="164" s="2" customFormat="1" ht="16.5" customHeight="1">
      <c r="A164" s="39"/>
      <c r="B164" s="40"/>
      <c r="C164" s="220" t="s">
        <v>1072</v>
      </c>
      <c r="D164" s="220" t="s">
        <v>148</v>
      </c>
      <c r="E164" s="221" t="s">
        <v>1216</v>
      </c>
      <c r="F164" s="222" t="s">
        <v>1436</v>
      </c>
      <c r="G164" s="223" t="s">
        <v>942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45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95</v>
      </c>
      <c r="AT164" s="232" t="s">
        <v>148</v>
      </c>
      <c r="AU164" s="232" t="s">
        <v>85</v>
      </c>
      <c r="AY164" s="18" t="s">
        <v>146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95</v>
      </c>
      <c r="BM164" s="232" t="s">
        <v>1437</v>
      </c>
    </row>
    <row r="165" s="2" customFormat="1" ht="16.5" customHeight="1">
      <c r="A165" s="39"/>
      <c r="B165" s="40"/>
      <c r="C165" s="220" t="s">
        <v>1076</v>
      </c>
      <c r="D165" s="220" t="s">
        <v>148</v>
      </c>
      <c r="E165" s="221" t="s">
        <v>1219</v>
      </c>
      <c r="F165" s="222" t="s">
        <v>1438</v>
      </c>
      <c r="G165" s="223" t="s">
        <v>942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45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95</v>
      </c>
      <c r="AT165" s="232" t="s">
        <v>148</v>
      </c>
      <c r="AU165" s="232" t="s">
        <v>85</v>
      </c>
      <c r="AY165" s="18" t="s">
        <v>146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95</v>
      </c>
      <c r="BM165" s="232" t="s">
        <v>1439</v>
      </c>
    </row>
    <row r="166" s="2" customFormat="1" ht="33" customHeight="1">
      <c r="A166" s="39"/>
      <c r="B166" s="40"/>
      <c r="C166" s="220" t="s">
        <v>101</v>
      </c>
      <c r="D166" s="220" t="s">
        <v>148</v>
      </c>
      <c r="E166" s="221" t="s">
        <v>1440</v>
      </c>
      <c r="F166" s="222" t="s">
        <v>1441</v>
      </c>
      <c r="G166" s="223" t="s">
        <v>151</v>
      </c>
      <c r="H166" s="224">
        <v>2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45</v>
      </c>
      <c r="O166" s="92"/>
      <c r="P166" s="230">
        <f>O166*H166</f>
        <v>0</v>
      </c>
      <c r="Q166" s="230">
        <v>0</v>
      </c>
      <c r="R166" s="230">
        <f>Q166*H166</f>
        <v>0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95</v>
      </c>
      <c r="AT166" s="232" t="s">
        <v>148</v>
      </c>
      <c r="AU166" s="232" t="s">
        <v>85</v>
      </c>
      <c r="AY166" s="18" t="s">
        <v>146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95</v>
      </c>
      <c r="BM166" s="232" t="s">
        <v>1442</v>
      </c>
    </row>
    <row r="167" s="2" customFormat="1" ht="33" customHeight="1">
      <c r="A167" s="39"/>
      <c r="B167" s="40"/>
      <c r="C167" s="220" t="s">
        <v>990</v>
      </c>
      <c r="D167" s="220" t="s">
        <v>148</v>
      </c>
      <c r="E167" s="221" t="s">
        <v>1443</v>
      </c>
      <c r="F167" s="222" t="s">
        <v>1444</v>
      </c>
      <c r="G167" s="223" t="s">
        <v>151</v>
      </c>
      <c r="H167" s="224">
        <v>20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45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95</v>
      </c>
      <c r="AT167" s="232" t="s">
        <v>148</v>
      </c>
      <c r="AU167" s="232" t="s">
        <v>85</v>
      </c>
      <c r="AY167" s="18" t="s">
        <v>146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95</v>
      </c>
      <c r="BM167" s="232" t="s">
        <v>1445</v>
      </c>
    </row>
    <row r="168" s="2" customFormat="1" ht="24.15" customHeight="1">
      <c r="A168" s="39"/>
      <c r="B168" s="40"/>
      <c r="C168" s="220" t="s">
        <v>316</v>
      </c>
      <c r="D168" s="220" t="s">
        <v>148</v>
      </c>
      <c r="E168" s="221" t="s">
        <v>1446</v>
      </c>
      <c r="F168" s="222" t="s">
        <v>1447</v>
      </c>
      <c r="G168" s="223" t="s">
        <v>1173</v>
      </c>
      <c r="H168" s="224">
        <v>19.096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45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95</v>
      </c>
      <c r="AT168" s="232" t="s">
        <v>148</v>
      </c>
      <c r="AU168" s="232" t="s">
        <v>85</v>
      </c>
      <c r="AY168" s="18" t="s">
        <v>146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95</v>
      </c>
      <c r="BM168" s="232" t="s">
        <v>1448</v>
      </c>
    </row>
    <row r="169" s="2" customFormat="1" ht="24.15" customHeight="1">
      <c r="A169" s="39"/>
      <c r="B169" s="40"/>
      <c r="C169" s="220" t="s">
        <v>349</v>
      </c>
      <c r="D169" s="220" t="s">
        <v>148</v>
      </c>
      <c r="E169" s="221" t="s">
        <v>1449</v>
      </c>
      <c r="F169" s="222" t="s">
        <v>1450</v>
      </c>
      <c r="G169" s="223" t="s">
        <v>1173</v>
      </c>
      <c r="H169" s="224">
        <v>25.443999999999999</v>
      </c>
      <c r="I169" s="225"/>
      <c r="J169" s="226">
        <f>ROUND(I169*H169,2)</f>
        <v>0</v>
      </c>
      <c r="K169" s="227"/>
      <c r="L169" s="45"/>
      <c r="M169" s="290" t="s">
        <v>1</v>
      </c>
      <c r="N169" s="291" t="s">
        <v>45</v>
      </c>
      <c r="O169" s="292"/>
      <c r="P169" s="293">
        <f>O169*H169</f>
        <v>0</v>
      </c>
      <c r="Q169" s="293">
        <v>0</v>
      </c>
      <c r="R169" s="293">
        <f>Q169*H169</f>
        <v>0</v>
      </c>
      <c r="S169" s="293">
        <v>0</v>
      </c>
      <c r="T169" s="29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95</v>
      </c>
      <c r="AT169" s="232" t="s">
        <v>148</v>
      </c>
      <c r="AU169" s="232" t="s">
        <v>85</v>
      </c>
      <c r="AY169" s="18" t="s">
        <v>146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95</v>
      </c>
      <c r="BM169" s="232" t="s">
        <v>1451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6UzdEFYFrd3MIltg79HuGKwz1AbA+61Az0fNe7TKi906+r+m8ozjxG8iLyPEH1B6AhdHXFKZJCbKQTzWMr8GIg==" hashValue="mQ4NjTsJoW2W9y55Ned8WpjKdoh8ZUv/NU6TDmk28sjNue4DCbybruhyzHPh9EOtuaSmfLQe3Xzd7+lr1TXBIQ==" algorithmName="SHA-512" password="CC35"/>
  <autoFilter ref="C116:K16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ČÁSTI 1NP STŘEDISKA ZDRAVÍ_ČÁST ZBÝVAJÍCÍ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1452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ROUND((SUM(BE122:BE174)),  2)</f>
        <v>0</v>
      </c>
      <c r="G33" s="39"/>
      <c r="H33" s="39"/>
      <c r="I33" s="156">
        <v>0.20999999999999999</v>
      </c>
      <c r="J33" s="155">
        <f>ROUND(((SUM(BE122:BE174))*I33),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ROUND((SUM(BF122:BF174)),  2)</f>
        <v>0</v>
      </c>
      <c r="G34" s="39"/>
      <c r="H34" s="39"/>
      <c r="I34" s="156">
        <v>0.12</v>
      </c>
      <c r="J34" s="155">
        <f>ROUND(((SUM(BF122:BF174))*I34),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ROUND((SUM(BG122:BG174)),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ROUND((SUM(BH122:BH174)),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ROUND((SUM(BI122:BI174)),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ČÁSTI 1NP STŘEDISKA ZDRAVÍ_ČÁST ZBÝVAJÍCÍ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5 - ELEKTROINSTALACE + SLA + MAR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Dobříš</v>
      </c>
      <c r="G89" s="41"/>
      <c r="H89" s="41"/>
      <c r="I89" s="33" t="s">
        <v>22</v>
      </c>
      <c r="J89" s="80" t="str">
        <f>IF(J12="","",J12)</f>
        <v>6. 6. 2024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Město Dobříš </v>
      </c>
      <c r="G91" s="41"/>
      <c r="H91" s="41"/>
      <c r="I91" s="33" t="s">
        <v>31</v>
      </c>
      <c r="J91" s="37" t="str">
        <f>E21</f>
        <v xml:space="preserve">NeOn projekting s.r.o.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Dussen, spol. s 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119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1453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1454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1455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129</v>
      </c>
      <c r="E101" s="183"/>
      <c r="F101" s="183"/>
      <c r="G101" s="183"/>
      <c r="H101" s="183"/>
      <c r="I101" s="183"/>
      <c r="J101" s="184">
        <f>J166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130</v>
      </c>
      <c r="E102" s="189"/>
      <c r="F102" s="189"/>
      <c r="G102" s="189"/>
      <c r="H102" s="189"/>
      <c r="I102" s="189"/>
      <c r="J102" s="190">
        <f>J167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131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75" t="str">
        <f>E7</f>
        <v>STAVEBNÍ ÚPRAVY ČÁSTI 1NP STŘEDISKA ZDRAVÍ_ČÁST ZBÝVAJÍCÍ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105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5 - ELEKTROINSTALACE + SLA + MAR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Dobříš</v>
      </c>
      <c r="G116" s="41"/>
      <c r="H116" s="41"/>
      <c r="I116" s="33" t="s">
        <v>22</v>
      </c>
      <c r="J116" s="80" t="str">
        <f>IF(J12="","",J12)</f>
        <v>6. 6. 2024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 xml:space="preserve">Město Dobříš </v>
      </c>
      <c r="G118" s="41"/>
      <c r="H118" s="41"/>
      <c r="I118" s="33" t="s">
        <v>31</v>
      </c>
      <c r="J118" s="37" t="str">
        <f>E21</f>
        <v xml:space="preserve">NeOn projekting s.r.o.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29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Dussen, spol. s 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132</v>
      </c>
      <c r="D121" s="195" t="s">
        <v>65</v>
      </c>
      <c r="E121" s="195" t="s">
        <v>61</v>
      </c>
      <c r="F121" s="195" t="s">
        <v>62</v>
      </c>
      <c r="G121" s="195" t="s">
        <v>133</v>
      </c>
      <c r="H121" s="195" t="s">
        <v>134</v>
      </c>
      <c r="I121" s="195" t="s">
        <v>135</v>
      </c>
      <c r="J121" s="196" t="s">
        <v>109</v>
      </c>
      <c r="K121" s="197" t="s">
        <v>136</v>
      </c>
      <c r="L121" s="198"/>
      <c r="M121" s="101" t="s">
        <v>1</v>
      </c>
      <c r="N121" s="102" t="s">
        <v>44</v>
      </c>
      <c r="O121" s="102" t="s">
        <v>137</v>
      </c>
      <c r="P121" s="102" t="s">
        <v>138</v>
      </c>
      <c r="Q121" s="102" t="s">
        <v>139</v>
      </c>
      <c r="R121" s="102" t="s">
        <v>140</v>
      </c>
      <c r="S121" s="102" t="s">
        <v>141</v>
      </c>
      <c r="T121" s="103" t="s">
        <v>142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143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P123+P166</f>
        <v>0</v>
      </c>
      <c r="Q122" s="105"/>
      <c r="R122" s="201">
        <f>R123+R166</f>
        <v>0.62139250000000001</v>
      </c>
      <c r="S122" s="105"/>
      <c r="T122" s="202">
        <f>T123+T166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111</v>
      </c>
      <c r="BK122" s="203">
        <f>BK123+BK166</f>
        <v>0</v>
      </c>
    </row>
    <row r="123" s="12" customFormat="1" ht="25.92" customHeight="1">
      <c r="A123" s="12"/>
      <c r="B123" s="204"/>
      <c r="C123" s="205"/>
      <c r="D123" s="206" t="s">
        <v>79</v>
      </c>
      <c r="E123" s="207" t="s">
        <v>442</v>
      </c>
      <c r="F123" s="207" t="s">
        <v>443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P124+P161+P163</f>
        <v>0</v>
      </c>
      <c r="Q123" s="212"/>
      <c r="R123" s="213">
        <f>R124+R161+R163</f>
        <v>0.62139250000000001</v>
      </c>
      <c r="S123" s="212"/>
      <c r="T123" s="214">
        <f>T124+T161+T163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89</v>
      </c>
      <c r="AT123" s="216" t="s">
        <v>79</v>
      </c>
      <c r="AU123" s="216" t="s">
        <v>80</v>
      </c>
      <c r="AY123" s="215" t="s">
        <v>146</v>
      </c>
      <c r="BK123" s="217">
        <f>BK124+BK161+BK163</f>
        <v>0</v>
      </c>
    </row>
    <row r="124" s="12" customFormat="1" ht="22.8" customHeight="1">
      <c r="A124" s="12"/>
      <c r="B124" s="204"/>
      <c r="C124" s="205"/>
      <c r="D124" s="206" t="s">
        <v>79</v>
      </c>
      <c r="E124" s="218" t="s">
        <v>1456</v>
      </c>
      <c r="F124" s="218" t="s">
        <v>1457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SUM(P125:P160)</f>
        <v>0</v>
      </c>
      <c r="Q124" s="212"/>
      <c r="R124" s="213">
        <f>SUM(R125:R160)</f>
        <v>0.61539250000000001</v>
      </c>
      <c r="S124" s="212"/>
      <c r="T124" s="214">
        <f>SUM(T125:T160)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89</v>
      </c>
      <c r="AT124" s="216" t="s">
        <v>79</v>
      </c>
      <c r="AU124" s="216" t="s">
        <v>85</v>
      </c>
      <c r="AY124" s="215" t="s">
        <v>146</v>
      </c>
      <c r="BK124" s="217">
        <f>SUM(BK125:BK160)</f>
        <v>0</v>
      </c>
    </row>
    <row r="125" s="2" customFormat="1" ht="24.15" customHeight="1">
      <c r="A125" s="39"/>
      <c r="B125" s="40"/>
      <c r="C125" s="220" t="s">
        <v>85</v>
      </c>
      <c r="D125" s="220" t="s">
        <v>148</v>
      </c>
      <c r="E125" s="221" t="s">
        <v>1458</v>
      </c>
      <c r="F125" s="222" t="s">
        <v>1459</v>
      </c>
      <c r="G125" s="223" t="s">
        <v>166</v>
      </c>
      <c r="H125" s="224">
        <v>75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45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355</v>
      </c>
      <c r="AT125" s="232" t="s">
        <v>148</v>
      </c>
      <c r="AU125" s="232" t="s">
        <v>89</v>
      </c>
      <c r="AY125" s="18" t="s">
        <v>146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355</v>
      </c>
      <c r="BM125" s="232" t="s">
        <v>1460</v>
      </c>
    </row>
    <row r="126" s="2" customFormat="1" ht="21.75" customHeight="1">
      <c r="A126" s="39"/>
      <c r="B126" s="40"/>
      <c r="C126" s="278" t="s">
        <v>89</v>
      </c>
      <c r="D126" s="278" t="s">
        <v>313</v>
      </c>
      <c r="E126" s="279" t="s">
        <v>1461</v>
      </c>
      <c r="F126" s="280" t="s">
        <v>1462</v>
      </c>
      <c r="G126" s="281" t="s">
        <v>166</v>
      </c>
      <c r="H126" s="282">
        <v>78.75</v>
      </c>
      <c r="I126" s="283"/>
      <c r="J126" s="284">
        <f>ROUND(I126*H126,2)</f>
        <v>0</v>
      </c>
      <c r="K126" s="285"/>
      <c r="L126" s="286"/>
      <c r="M126" s="287" t="s">
        <v>1</v>
      </c>
      <c r="N126" s="288" t="s">
        <v>45</v>
      </c>
      <c r="O126" s="92"/>
      <c r="P126" s="230">
        <f>O126*H126</f>
        <v>0</v>
      </c>
      <c r="Q126" s="230">
        <v>6.9999999999999994E-05</v>
      </c>
      <c r="R126" s="230">
        <f>Q126*H126</f>
        <v>0.0055124999999999992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453</v>
      </c>
      <c r="AT126" s="232" t="s">
        <v>313</v>
      </c>
      <c r="AU126" s="232" t="s">
        <v>89</v>
      </c>
      <c r="AY126" s="18" t="s">
        <v>146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355</v>
      </c>
      <c r="BM126" s="232" t="s">
        <v>1463</v>
      </c>
    </row>
    <row r="127" s="14" customFormat="1">
      <c r="A127" s="14"/>
      <c r="B127" s="245"/>
      <c r="C127" s="246"/>
      <c r="D127" s="236" t="s">
        <v>153</v>
      </c>
      <c r="E127" s="246"/>
      <c r="F127" s="248" t="s">
        <v>1464</v>
      </c>
      <c r="G127" s="246"/>
      <c r="H127" s="249">
        <v>78.75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153</v>
      </c>
      <c r="AU127" s="255" t="s">
        <v>89</v>
      </c>
      <c r="AV127" s="14" t="s">
        <v>89</v>
      </c>
      <c r="AW127" s="14" t="s">
        <v>4</v>
      </c>
      <c r="AX127" s="14" t="s">
        <v>85</v>
      </c>
      <c r="AY127" s="255" t="s">
        <v>146</v>
      </c>
    </row>
    <row r="128" s="2" customFormat="1" ht="24.15" customHeight="1">
      <c r="A128" s="39"/>
      <c r="B128" s="40"/>
      <c r="C128" s="220" t="s">
        <v>92</v>
      </c>
      <c r="D128" s="220" t="s">
        <v>148</v>
      </c>
      <c r="E128" s="221" t="s">
        <v>1465</v>
      </c>
      <c r="F128" s="222" t="s">
        <v>1466</v>
      </c>
      <c r="G128" s="223" t="s">
        <v>166</v>
      </c>
      <c r="H128" s="224">
        <v>10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45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355</v>
      </c>
      <c r="AT128" s="232" t="s">
        <v>148</v>
      </c>
      <c r="AU128" s="232" t="s">
        <v>89</v>
      </c>
      <c r="AY128" s="18" t="s">
        <v>146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355</v>
      </c>
      <c r="BM128" s="232" t="s">
        <v>1467</v>
      </c>
    </row>
    <row r="129" s="2" customFormat="1" ht="24.15" customHeight="1">
      <c r="A129" s="39"/>
      <c r="B129" s="40"/>
      <c r="C129" s="278" t="s">
        <v>95</v>
      </c>
      <c r="D129" s="278" t="s">
        <v>313</v>
      </c>
      <c r="E129" s="279" t="s">
        <v>1468</v>
      </c>
      <c r="F129" s="280" t="s">
        <v>1469</v>
      </c>
      <c r="G129" s="281" t="s">
        <v>166</v>
      </c>
      <c r="H129" s="282">
        <v>10.5</v>
      </c>
      <c r="I129" s="283"/>
      <c r="J129" s="284">
        <f>ROUND(I129*H129,2)</f>
        <v>0</v>
      </c>
      <c r="K129" s="285"/>
      <c r="L129" s="286"/>
      <c r="M129" s="287" t="s">
        <v>1</v>
      </c>
      <c r="N129" s="288" t="s">
        <v>45</v>
      </c>
      <c r="O129" s="92"/>
      <c r="P129" s="230">
        <f>O129*H129</f>
        <v>0</v>
      </c>
      <c r="Q129" s="230">
        <v>0.00020000000000000001</v>
      </c>
      <c r="R129" s="230">
        <f>Q129*H129</f>
        <v>0.0021000000000000003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453</v>
      </c>
      <c r="AT129" s="232" t="s">
        <v>313</v>
      </c>
      <c r="AU129" s="232" t="s">
        <v>89</v>
      </c>
      <c r="AY129" s="18" t="s">
        <v>146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355</v>
      </c>
      <c r="BM129" s="232" t="s">
        <v>1470</v>
      </c>
    </row>
    <row r="130" s="14" customFormat="1">
      <c r="A130" s="14"/>
      <c r="B130" s="245"/>
      <c r="C130" s="246"/>
      <c r="D130" s="236" t="s">
        <v>153</v>
      </c>
      <c r="E130" s="246"/>
      <c r="F130" s="248" t="s">
        <v>1471</v>
      </c>
      <c r="G130" s="246"/>
      <c r="H130" s="249">
        <v>10.5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153</v>
      </c>
      <c r="AU130" s="255" t="s">
        <v>89</v>
      </c>
      <c r="AV130" s="14" t="s">
        <v>89</v>
      </c>
      <c r="AW130" s="14" t="s">
        <v>4</v>
      </c>
      <c r="AX130" s="14" t="s">
        <v>85</v>
      </c>
      <c r="AY130" s="255" t="s">
        <v>146</v>
      </c>
    </row>
    <row r="131" s="2" customFormat="1" ht="24.15" customHeight="1">
      <c r="A131" s="39"/>
      <c r="B131" s="40"/>
      <c r="C131" s="220" t="s">
        <v>98</v>
      </c>
      <c r="D131" s="220" t="s">
        <v>148</v>
      </c>
      <c r="E131" s="221" t="s">
        <v>1472</v>
      </c>
      <c r="F131" s="222" t="s">
        <v>1473</v>
      </c>
      <c r="G131" s="223" t="s">
        <v>166</v>
      </c>
      <c r="H131" s="224">
        <v>400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45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355</v>
      </c>
      <c r="AT131" s="232" t="s">
        <v>148</v>
      </c>
      <c r="AU131" s="232" t="s">
        <v>89</v>
      </c>
      <c r="AY131" s="18" t="s">
        <v>146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355</v>
      </c>
      <c r="BM131" s="232" t="s">
        <v>1474</v>
      </c>
    </row>
    <row r="132" s="2" customFormat="1" ht="24.15" customHeight="1">
      <c r="A132" s="39"/>
      <c r="B132" s="40"/>
      <c r="C132" s="278" t="s">
        <v>101</v>
      </c>
      <c r="D132" s="278" t="s">
        <v>313</v>
      </c>
      <c r="E132" s="279" t="s">
        <v>1475</v>
      </c>
      <c r="F132" s="280" t="s">
        <v>1476</v>
      </c>
      <c r="G132" s="281" t="s">
        <v>166</v>
      </c>
      <c r="H132" s="282">
        <v>460</v>
      </c>
      <c r="I132" s="283"/>
      <c r="J132" s="284">
        <f>ROUND(I132*H132,2)</f>
        <v>0</v>
      </c>
      <c r="K132" s="285"/>
      <c r="L132" s="286"/>
      <c r="M132" s="287" t="s">
        <v>1</v>
      </c>
      <c r="N132" s="288" t="s">
        <v>45</v>
      </c>
      <c r="O132" s="92"/>
      <c r="P132" s="230">
        <f>O132*H132</f>
        <v>0</v>
      </c>
      <c r="Q132" s="230">
        <v>0.00012</v>
      </c>
      <c r="R132" s="230">
        <f>Q132*H132</f>
        <v>0.055199999999999999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453</v>
      </c>
      <c r="AT132" s="232" t="s">
        <v>313</v>
      </c>
      <c r="AU132" s="232" t="s">
        <v>89</v>
      </c>
      <c r="AY132" s="18" t="s">
        <v>146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355</v>
      </c>
      <c r="BM132" s="232" t="s">
        <v>1477</v>
      </c>
    </row>
    <row r="133" s="14" customFormat="1">
      <c r="A133" s="14"/>
      <c r="B133" s="245"/>
      <c r="C133" s="246"/>
      <c r="D133" s="236" t="s">
        <v>153</v>
      </c>
      <c r="E133" s="246"/>
      <c r="F133" s="248" t="s">
        <v>1478</v>
      </c>
      <c r="G133" s="246"/>
      <c r="H133" s="249">
        <v>460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153</v>
      </c>
      <c r="AU133" s="255" t="s">
        <v>89</v>
      </c>
      <c r="AV133" s="14" t="s">
        <v>89</v>
      </c>
      <c r="AW133" s="14" t="s">
        <v>4</v>
      </c>
      <c r="AX133" s="14" t="s">
        <v>85</v>
      </c>
      <c r="AY133" s="255" t="s">
        <v>146</v>
      </c>
    </row>
    <row r="134" s="2" customFormat="1" ht="33" customHeight="1">
      <c r="A134" s="39"/>
      <c r="B134" s="40"/>
      <c r="C134" s="220" t="s">
        <v>990</v>
      </c>
      <c r="D134" s="220" t="s">
        <v>148</v>
      </c>
      <c r="E134" s="221" t="s">
        <v>1479</v>
      </c>
      <c r="F134" s="222" t="s">
        <v>1480</v>
      </c>
      <c r="G134" s="223" t="s">
        <v>166</v>
      </c>
      <c r="H134" s="224">
        <v>400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45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355</v>
      </c>
      <c r="AT134" s="232" t="s">
        <v>148</v>
      </c>
      <c r="AU134" s="232" t="s">
        <v>89</v>
      </c>
      <c r="AY134" s="18" t="s">
        <v>146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355</v>
      </c>
      <c r="BM134" s="232" t="s">
        <v>1481</v>
      </c>
    </row>
    <row r="135" s="2" customFormat="1" ht="24.15" customHeight="1">
      <c r="A135" s="39"/>
      <c r="B135" s="40"/>
      <c r="C135" s="278" t="s">
        <v>316</v>
      </c>
      <c r="D135" s="278" t="s">
        <v>313</v>
      </c>
      <c r="E135" s="279" t="s">
        <v>1482</v>
      </c>
      <c r="F135" s="280" t="s">
        <v>1483</v>
      </c>
      <c r="G135" s="281" t="s">
        <v>166</v>
      </c>
      <c r="H135" s="282">
        <v>460</v>
      </c>
      <c r="I135" s="283"/>
      <c r="J135" s="284">
        <f>ROUND(I135*H135,2)</f>
        <v>0</v>
      </c>
      <c r="K135" s="285"/>
      <c r="L135" s="286"/>
      <c r="M135" s="287" t="s">
        <v>1</v>
      </c>
      <c r="N135" s="288" t="s">
        <v>45</v>
      </c>
      <c r="O135" s="92"/>
      <c r="P135" s="230">
        <f>O135*H135</f>
        <v>0</v>
      </c>
      <c r="Q135" s="230">
        <v>0.00017000000000000001</v>
      </c>
      <c r="R135" s="230">
        <f>Q135*H135</f>
        <v>0.078200000000000006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453</v>
      </c>
      <c r="AT135" s="232" t="s">
        <v>313</v>
      </c>
      <c r="AU135" s="232" t="s">
        <v>89</v>
      </c>
      <c r="AY135" s="18" t="s">
        <v>146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355</v>
      </c>
      <c r="BM135" s="232" t="s">
        <v>1484</v>
      </c>
    </row>
    <row r="136" s="14" customFormat="1">
      <c r="A136" s="14"/>
      <c r="B136" s="245"/>
      <c r="C136" s="246"/>
      <c r="D136" s="236" t="s">
        <v>153</v>
      </c>
      <c r="E136" s="246"/>
      <c r="F136" s="248" t="s">
        <v>1478</v>
      </c>
      <c r="G136" s="246"/>
      <c r="H136" s="249">
        <v>460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153</v>
      </c>
      <c r="AU136" s="255" t="s">
        <v>89</v>
      </c>
      <c r="AV136" s="14" t="s">
        <v>89</v>
      </c>
      <c r="AW136" s="14" t="s">
        <v>4</v>
      </c>
      <c r="AX136" s="14" t="s">
        <v>85</v>
      </c>
      <c r="AY136" s="255" t="s">
        <v>146</v>
      </c>
    </row>
    <row r="137" s="2" customFormat="1" ht="24.15" customHeight="1">
      <c r="A137" s="39"/>
      <c r="B137" s="40"/>
      <c r="C137" s="220" t="s">
        <v>349</v>
      </c>
      <c r="D137" s="220" t="s">
        <v>148</v>
      </c>
      <c r="E137" s="221" t="s">
        <v>1485</v>
      </c>
      <c r="F137" s="222" t="s">
        <v>1486</v>
      </c>
      <c r="G137" s="223" t="s">
        <v>166</v>
      </c>
      <c r="H137" s="224">
        <v>400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45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355</v>
      </c>
      <c r="AT137" s="232" t="s">
        <v>148</v>
      </c>
      <c r="AU137" s="232" t="s">
        <v>89</v>
      </c>
      <c r="AY137" s="18" t="s">
        <v>146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355</v>
      </c>
      <c r="BM137" s="232" t="s">
        <v>1487</v>
      </c>
    </row>
    <row r="138" s="2" customFormat="1" ht="24.15" customHeight="1">
      <c r="A138" s="39"/>
      <c r="B138" s="40"/>
      <c r="C138" s="278" t="s">
        <v>322</v>
      </c>
      <c r="D138" s="278" t="s">
        <v>313</v>
      </c>
      <c r="E138" s="279" t="s">
        <v>1488</v>
      </c>
      <c r="F138" s="280" t="s">
        <v>1489</v>
      </c>
      <c r="G138" s="281" t="s">
        <v>166</v>
      </c>
      <c r="H138" s="282">
        <v>460</v>
      </c>
      <c r="I138" s="283"/>
      <c r="J138" s="284">
        <f>ROUND(I138*H138,2)</f>
        <v>0</v>
      </c>
      <c r="K138" s="285"/>
      <c r="L138" s="286"/>
      <c r="M138" s="287" t="s">
        <v>1</v>
      </c>
      <c r="N138" s="288" t="s">
        <v>45</v>
      </c>
      <c r="O138" s="92"/>
      <c r="P138" s="230">
        <f>O138*H138</f>
        <v>0</v>
      </c>
      <c r="Q138" s="230">
        <v>0.00076999999999999996</v>
      </c>
      <c r="R138" s="230">
        <f>Q138*H138</f>
        <v>0.35419999999999996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453</v>
      </c>
      <c r="AT138" s="232" t="s">
        <v>313</v>
      </c>
      <c r="AU138" s="232" t="s">
        <v>89</v>
      </c>
      <c r="AY138" s="18" t="s">
        <v>146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355</v>
      </c>
      <c r="BM138" s="232" t="s">
        <v>1490</v>
      </c>
    </row>
    <row r="139" s="14" customFormat="1">
      <c r="A139" s="14"/>
      <c r="B139" s="245"/>
      <c r="C139" s="246"/>
      <c r="D139" s="236" t="s">
        <v>153</v>
      </c>
      <c r="E139" s="246"/>
      <c r="F139" s="248" t="s">
        <v>1478</v>
      </c>
      <c r="G139" s="246"/>
      <c r="H139" s="249">
        <v>460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153</v>
      </c>
      <c r="AU139" s="255" t="s">
        <v>89</v>
      </c>
      <c r="AV139" s="14" t="s">
        <v>89</v>
      </c>
      <c r="AW139" s="14" t="s">
        <v>4</v>
      </c>
      <c r="AX139" s="14" t="s">
        <v>85</v>
      </c>
      <c r="AY139" s="255" t="s">
        <v>146</v>
      </c>
    </row>
    <row r="140" s="2" customFormat="1" ht="24.15" customHeight="1">
      <c r="A140" s="39"/>
      <c r="B140" s="40"/>
      <c r="C140" s="220" t="s">
        <v>945</v>
      </c>
      <c r="D140" s="220" t="s">
        <v>148</v>
      </c>
      <c r="E140" s="221" t="s">
        <v>1491</v>
      </c>
      <c r="F140" s="222" t="s">
        <v>1492</v>
      </c>
      <c r="G140" s="223" t="s">
        <v>308</v>
      </c>
      <c r="H140" s="224">
        <v>150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45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355</v>
      </c>
      <c r="AT140" s="232" t="s">
        <v>148</v>
      </c>
      <c r="AU140" s="232" t="s">
        <v>89</v>
      </c>
      <c r="AY140" s="18" t="s">
        <v>146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355</v>
      </c>
      <c r="BM140" s="232" t="s">
        <v>1493</v>
      </c>
    </row>
    <row r="141" s="2" customFormat="1" ht="24.15" customHeight="1">
      <c r="A141" s="39"/>
      <c r="B141" s="40"/>
      <c r="C141" s="220" t="s">
        <v>8</v>
      </c>
      <c r="D141" s="220" t="s">
        <v>148</v>
      </c>
      <c r="E141" s="221" t="s">
        <v>1494</v>
      </c>
      <c r="F141" s="222" t="s">
        <v>1495</v>
      </c>
      <c r="G141" s="223" t="s">
        <v>308</v>
      </c>
      <c r="H141" s="224">
        <v>125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45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355</v>
      </c>
      <c r="AT141" s="232" t="s">
        <v>148</v>
      </c>
      <c r="AU141" s="232" t="s">
        <v>89</v>
      </c>
      <c r="AY141" s="18" t="s">
        <v>146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355</v>
      </c>
      <c r="BM141" s="232" t="s">
        <v>1496</v>
      </c>
    </row>
    <row r="142" s="2" customFormat="1" ht="24.15" customHeight="1">
      <c r="A142" s="39"/>
      <c r="B142" s="40"/>
      <c r="C142" s="220" t="s">
        <v>332</v>
      </c>
      <c r="D142" s="220" t="s">
        <v>148</v>
      </c>
      <c r="E142" s="221" t="s">
        <v>1497</v>
      </c>
      <c r="F142" s="222" t="s">
        <v>1498</v>
      </c>
      <c r="G142" s="223" t="s">
        <v>308</v>
      </c>
      <c r="H142" s="224">
        <v>7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45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355</v>
      </c>
      <c r="AT142" s="232" t="s">
        <v>148</v>
      </c>
      <c r="AU142" s="232" t="s">
        <v>89</v>
      </c>
      <c r="AY142" s="18" t="s">
        <v>146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355</v>
      </c>
      <c r="BM142" s="232" t="s">
        <v>1499</v>
      </c>
    </row>
    <row r="143" s="2" customFormat="1" ht="16.5" customHeight="1">
      <c r="A143" s="39"/>
      <c r="B143" s="40"/>
      <c r="C143" s="278" t="s">
        <v>339</v>
      </c>
      <c r="D143" s="278" t="s">
        <v>313</v>
      </c>
      <c r="E143" s="279" t="s">
        <v>1500</v>
      </c>
      <c r="F143" s="280" t="s">
        <v>1501</v>
      </c>
      <c r="G143" s="281" t="s">
        <v>308</v>
      </c>
      <c r="H143" s="282">
        <v>7</v>
      </c>
      <c r="I143" s="283"/>
      <c r="J143" s="284">
        <f>ROUND(I143*H143,2)</f>
        <v>0</v>
      </c>
      <c r="K143" s="285"/>
      <c r="L143" s="286"/>
      <c r="M143" s="287" t="s">
        <v>1</v>
      </c>
      <c r="N143" s="288" t="s">
        <v>45</v>
      </c>
      <c r="O143" s="92"/>
      <c r="P143" s="230">
        <f>O143*H143</f>
        <v>0</v>
      </c>
      <c r="Q143" s="230">
        <v>0.0012099999999999999</v>
      </c>
      <c r="R143" s="230">
        <f>Q143*H143</f>
        <v>0.0084700000000000001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453</v>
      </c>
      <c r="AT143" s="232" t="s">
        <v>313</v>
      </c>
      <c r="AU143" s="232" t="s">
        <v>89</v>
      </c>
      <c r="AY143" s="18" t="s">
        <v>146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355</v>
      </c>
      <c r="BM143" s="232" t="s">
        <v>1502</v>
      </c>
    </row>
    <row r="144" s="2" customFormat="1" ht="24.15" customHeight="1">
      <c r="A144" s="39"/>
      <c r="B144" s="40"/>
      <c r="C144" s="220" t="s">
        <v>1115</v>
      </c>
      <c r="D144" s="220" t="s">
        <v>148</v>
      </c>
      <c r="E144" s="221" t="s">
        <v>1503</v>
      </c>
      <c r="F144" s="222" t="s">
        <v>1504</v>
      </c>
      <c r="G144" s="223" t="s">
        <v>308</v>
      </c>
      <c r="H144" s="224">
        <v>7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45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355</v>
      </c>
      <c r="AT144" s="232" t="s">
        <v>148</v>
      </c>
      <c r="AU144" s="232" t="s">
        <v>89</v>
      </c>
      <c r="AY144" s="18" t="s">
        <v>146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355</v>
      </c>
      <c r="BM144" s="232" t="s">
        <v>1505</v>
      </c>
    </row>
    <row r="145" s="2" customFormat="1" ht="16.5" customHeight="1">
      <c r="A145" s="39"/>
      <c r="B145" s="40"/>
      <c r="C145" s="278" t="s">
        <v>1119</v>
      </c>
      <c r="D145" s="278" t="s">
        <v>313</v>
      </c>
      <c r="E145" s="279" t="s">
        <v>1506</v>
      </c>
      <c r="F145" s="280" t="s">
        <v>1507</v>
      </c>
      <c r="G145" s="281" t="s">
        <v>308</v>
      </c>
      <c r="H145" s="282">
        <v>7</v>
      </c>
      <c r="I145" s="283"/>
      <c r="J145" s="284">
        <f>ROUND(I145*H145,2)</f>
        <v>0</v>
      </c>
      <c r="K145" s="285"/>
      <c r="L145" s="286"/>
      <c r="M145" s="287" t="s">
        <v>1</v>
      </c>
      <c r="N145" s="288" t="s">
        <v>45</v>
      </c>
      <c r="O145" s="92"/>
      <c r="P145" s="230">
        <f>O145*H145</f>
        <v>0</v>
      </c>
      <c r="Q145" s="230">
        <v>0.0070000000000000001</v>
      </c>
      <c r="R145" s="230">
        <f>Q145*H145</f>
        <v>0.049000000000000002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453</v>
      </c>
      <c r="AT145" s="232" t="s">
        <v>313</v>
      </c>
      <c r="AU145" s="232" t="s">
        <v>89</v>
      </c>
      <c r="AY145" s="18" t="s">
        <v>146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355</v>
      </c>
      <c r="BM145" s="232" t="s">
        <v>1508</v>
      </c>
    </row>
    <row r="146" s="2" customFormat="1" ht="24.15" customHeight="1">
      <c r="A146" s="39"/>
      <c r="B146" s="40"/>
      <c r="C146" s="220" t="s">
        <v>351</v>
      </c>
      <c r="D146" s="220" t="s">
        <v>148</v>
      </c>
      <c r="E146" s="221" t="s">
        <v>1509</v>
      </c>
      <c r="F146" s="222" t="s">
        <v>1510</v>
      </c>
      <c r="G146" s="223" t="s">
        <v>308</v>
      </c>
      <c r="H146" s="224">
        <v>20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45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355</v>
      </c>
      <c r="AT146" s="232" t="s">
        <v>148</v>
      </c>
      <c r="AU146" s="232" t="s">
        <v>89</v>
      </c>
      <c r="AY146" s="18" t="s">
        <v>146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355</v>
      </c>
      <c r="BM146" s="232" t="s">
        <v>1511</v>
      </c>
    </row>
    <row r="147" s="2" customFormat="1" ht="16.5" customHeight="1">
      <c r="A147" s="39"/>
      <c r="B147" s="40"/>
      <c r="C147" s="220" t="s">
        <v>355</v>
      </c>
      <c r="D147" s="220" t="s">
        <v>148</v>
      </c>
      <c r="E147" s="221" t="s">
        <v>1512</v>
      </c>
      <c r="F147" s="222" t="s">
        <v>1513</v>
      </c>
      <c r="G147" s="223" t="s">
        <v>308</v>
      </c>
      <c r="H147" s="224">
        <v>40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45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355</v>
      </c>
      <c r="AT147" s="232" t="s">
        <v>148</v>
      </c>
      <c r="AU147" s="232" t="s">
        <v>89</v>
      </c>
      <c r="AY147" s="18" t="s">
        <v>146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355</v>
      </c>
      <c r="BM147" s="232" t="s">
        <v>1514</v>
      </c>
    </row>
    <row r="148" s="2" customFormat="1" ht="16.5" customHeight="1">
      <c r="A148" s="39"/>
      <c r="B148" s="40"/>
      <c r="C148" s="278" t="s">
        <v>359</v>
      </c>
      <c r="D148" s="278" t="s">
        <v>313</v>
      </c>
      <c r="E148" s="279" t="s">
        <v>1515</v>
      </c>
      <c r="F148" s="280" t="s">
        <v>1516</v>
      </c>
      <c r="G148" s="281" t="s">
        <v>308</v>
      </c>
      <c r="H148" s="282">
        <v>40</v>
      </c>
      <c r="I148" s="283"/>
      <c r="J148" s="284">
        <f>ROUND(I148*H148,2)</f>
        <v>0</v>
      </c>
      <c r="K148" s="285"/>
      <c r="L148" s="286"/>
      <c r="M148" s="287" t="s">
        <v>1</v>
      </c>
      <c r="N148" s="288" t="s">
        <v>45</v>
      </c>
      <c r="O148" s="92"/>
      <c r="P148" s="230">
        <f>O148*H148</f>
        <v>0</v>
      </c>
      <c r="Q148" s="230">
        <v>4.0000000000000003E-05</v>
      </c>
      <c r="R148" s="230">
        <f>Q148*H148</f>
        <v>0.0016000000000000001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453</v>
      </c>
      <c r="AT148" s="232" t="s">
        <v>313</v>
      </c>
      <c r="AU148" s="232" t="s">
        <v>89</v>
      </c>
      <c r="AY148" s="18" t="s">
        <v>146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355</v>
      </c>
      <c r="BM148" s="232" t="s">
        <v>1517</v>
      </c>
    </row>
    <row r="149" s="2" customFormat="1" ht="16.5" customHeight="1">
      <c r="A149" s="39"/>
      <c r="B149" s="40"/>
      <c r="C149" s="220" t="s">
        <v>1033</v>
      </c>
      <c r="D149" s="220" t="s">
        <v>148</v>
      </c>
      <c r="E149" s="221" t="s">
        <v>1518</v>
      </c>
      <c r="F149" s="222" t="s">
        <v>1519</v>
      </c>
      <c r="G149" s="223" t="s">
        <v>308</v>
      </c>
      <c r="H149" s="224">
        <v>30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45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355</v>
      </c>
      <c r="AT149" s="232" t="s">
        <v>148</v>
      </c>
      <c r="AU149" s="232" t="s">
        <v>89</v>
      </c>
      <c r="AY149" s="18" t="s">
        <v>146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355</v>
      </c>
      <c r="BM149" s="232" t="s">
        <v>1520</v>
      </c>
    </row>
    <row r="150" s="2" customFormat="1" ht="16.5" customHeight="1">
      <c r="A150" s="39"/>
      <c r="B150" s="40"/>
      <c r="C150" s="278" t="s">
        <v>1038</v>
      </c>
      <c r="D150" s="278" t="s">
        <v>313</v>
      </c>
      <c r="E150" s="279" t="s">
        <v>1521</v>
      </c>
      <c r="F150" s="280" t="s">
        <v>1522</v>
      </c>
      <c r="G150" s="281" t="s">
        <v>308</v>
      </c>
      <c r="H150" s="282">
        <v>30</v>
      </c>
      <c r="I150" s="283"/>
      <c r="J150" s="284">
        <f>ROUND(I150*H150,2)</f>
        <v>0</v>
      </c>
      <c r="K150" s="285"/>
      <c r="L150" s="286"/>
      <c r="M150" s="287" t="s">
        <v>1</v>
      </c>
      <c r="N150" s="288" t="s">
        <v>45</v>
      </c>
      <c r="O150" s="92"/>
      <c r="P150" s="230">
        <f>O150*H150</f>
        <v>0</v>
      </c>
      <c r="Q150" s="230">
        <v>9.0000000000000006E-05</v>
      </c>
      <c r="R150" s="230">
        <f>Q150*H150</f>
        <v>0.0027000000000000001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453</v>
      </c>
      <c r="AT150" s="232" t="s">
        <v>313</v>
      </c>
      <c r="AU150" s="232" t="s">
        <v>89</v>
      </c>
      <c r="AY150" s="18" t="s">
        <v>146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355</v>
      </c>
      <c r="BM150" s="232" t="s">
        <v>1523</v>
      </c>
    </row>
    <row r="151" s="2" customFormat="1" ht="24.15" customHeight="1">
      <c r="A151" s="39"/>
      <c r="B151" s="40"/>
      <c r="C151" s="278" t="s">
        <v>1076</v>
      </c>
      <c r="D151" s="278" t="s">
        <v>313</v>
      </c>
      <c r="E151" s="279" t="s">
        <v>1524</v>
      </c>
      <c r="F151" s="280" t="s">
        <v>1525</v>
      </c>
      <c r="G151" s="281" t="s">
        <v>308</v>
      </c>
      <c r="H151" s="282">
        <v>65</v>
      </c>
      <c r="I151" s="283"/>
      <c r="J151" s="284">
        <f>ROUND(I151*H151,2)</f>
        <v>0</v>
      </c>
      <c r="K151" s="285"/>
      <c r="L151" s="286"/>
      <c r="M151" s="287" t="s">
        <v>1</v>
      </c>
      <c r="N151" s="288" t="s">
        <v>45</v>
      </c>
      <c r="O151" s="92"/>
      <c r="P151" s="230">
        <f>O151*H151</f>
        <v>0</v>
      </c>
      <c r="Q151" s="230">
        <v>2.0000000000000002E-05</v>
      </c>
      <c r="R151" s="230">
        <f>Q151*H151</f>
        <v>0.0013000000000000002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453</v>
      </c>
      <c r="AT151" s="232" t="s">
        <v>313</v>
      </c>
      <c r="AU151" s="232" t="s">
        <v>89</v>
      </c>
      <c r="AY151" s="18" t="s">
        <v>146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355</v>
      </c>
      <c r="BM151" s="232" t="s">
        <v>1526</v>
      </c>
    </row>
    <row r="152" s="2" customFormat="1" ht="16.5" customHeight="1">
      <c r="A152" s="39"/>
      <c r="B152" s="40"/>
      <c r="C152" s="220" t="s">
        <v>745</v>
      </c>
      <c r="D152" s="220" t="s">
        <v>148</v>
      </c>
      <c r="E152" s="221" t="s">
        <v>1527</v>
      </c>
      <c r="F152" s="222" t="s">
        <v>1528</v>
      </c>
      <c r="G152" s="223" t="s">
        <v>308</v>
      </c>
      <c r="H152" s="224">
        <v>50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45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355</v>
      </c>
      <c r="AT152" s="232" t="s">
        <v>148</v>
      </c>
      <c r="AU152" s="232" t="s">
        <v>89</v>
      </c>
      <c r="AY152" s="18" t="s">
        <v>146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355</v>
      </c>
      <c r="BM152" s="232" t="s">
        <v>1529</v>
      </c>
    </row>
    <row r="153" s="2" customFormat="1" ht="16.5" customHeight="1">
      <c r="A153" s="39"/>
      <c r="B153" s="40"/>
      <c r="C153" s="278" t="s">
        <v>7</v>
      </c>
      <c r="D153" s="278" t="s">
        <v>313</v>
      </c>
      <c r="E153" s="279" t="s">
        <v>1530</v>
      </c>
      <c r="F153" s="280" t="s">
        <v>1531</v>
      </c>
      <c r="G153" s="281" t="s">
        <v>308</v>
      </c>
      <c r="H153" s="282">
        <v>50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45</v>
      </c>
      <c r="O153" s="92"/>
      <c r="P153" s="230">
        <f>O153*H153</f>
        <v>0</v>
      </c>
      <c r="Q153" s="230">
        <v>0.00040000000000000002</v>
      </c>
      <c r="R153" s="230">
        <f>Q153*H153</f>
        <v>0.02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453</v>
      </c>
      <c r="AT153" s="232" t="s">
        <v>313</v>
      </c>
      <c r="AU153" s="232" t="s">
        <v>89</v>
      </c>
      <c r="AY153" s="18" t="s">
        <v>146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355</v>
      </c>
      <c r="BM153" s="232" t="s">
        <v>1532</v>
      </c>
    </row>
    <row r="154" s="2" customFormat="1" ht="24.15" customHeight="1">
      <c r="A154" s="39"/>
      <c r="B154" s="40"/>
      <c r="C154" s="220" t="s">
        <v>1048</v>
      </c>
      <c r="D154" s="220" t="s">
        <v>148</v>
      </c>
      <c r="E154" s="221" t="s">
        <v>1533</v>
      </c>
      <c r="F154" s="222" t="s">
        <v>1534</v>
      </c>
      <c r="G154" s="223" t="s">
        <v>308</v>
      </c>
      <c r="H154" s="224">
        <v>7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45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355</v>
      </c>
      <c r="AT154" s="232" t="s">
        <v>148</v>
      </c>
      <c r="AU154" s="232" t="s">
        <v>89</v>
      </c>
      <c r="AY154" s="18" t="s">
        <v>146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355</v>
      </c>
      <c r="BM154" s="232" t="s">
        <v>1535</v>
      </c>
    </row>
    <row r="155" s="2" customFormat="1" ht="16.5" customHeight="1">
      <c r="A155" s="39"/>
      <c r="B155" s="40"/>
      <c r="C155" s="278" t="s">
        <v>1053</v>
      </c>
      <c r="D155" s="278" t="s">
        <v>313</v>
      </c>
      <c r="E155" s="279" t="s">
        <v>1536</v>
      </c>
      <c r="F155" s="280" t="s">
        <v>1537</v>
      </c>
      <c r="G155" s="281" t="s">
        <v>308</v>
      </c>
      <c r="H155" s="282">
        <v>7</v>
      </c>
      <c r="I155" s="283"/>
      <c r="J155" s="284">
        <f>ROUND(I155*H155,2)</f>
        <v>0</v>
      </c>
      <c r="K155" s="285"/>
      <c r="L155" s="286"/>
      <c r="M155" s="287" t="s">
        <v>1</v>
      </c>
      <c r="N155" s="288" t="s">
        <v>45</v>
      </c>
      <c r="O155" s="92"/>
      <c r="P155" s="230">
        <f>O155*H155</f>
        <v>0</v>
      </c>
      <c r="Q155" s="230">
        <v>0.00046999999999999999</v>
      </c>
      <c r="R155" s="230">
        <f>Q155*H155</f>
        <v>0.00329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453</v>
      </c>
      <c r="AT155" s="232" t="s">
        <v>313</v>
      </c>
      <c r="AU155" s="232" t="s">
        <v>89</v>
      </c>
      <c r="AY155" s="18" t="s">
        <v>146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355</v>
      </c>
      <c r="BM155" s="232" t="s">
        <v>1538</v>
      </c>
    </row>
    <row r="156" s="2" customFormat="1" ht="16.5" customHeight="1">
      <c r="A156" s="39"/>
      <c r="B156" s="40"/>
      <c r="C156" s="220" t="s">
        <v>1057</v>
      </c>
      <c r="D156" s="220" t="s">
        <v>148</v>
      </c>
      <c r="E156" s="221" t="s">
        <v>1539</v>
      </c>
      <c r="F156" s="222" t="s">
        <v>1540</v>
      </c>
      <c r="G156" s="223" t="s">
        <v>308</v>
      </c>
      <c r="H156" s="224">
        <v>59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45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355</v>
      </c>
      <c r="AT156" s="232" t="s">
        <v>148</v>
      </c>
      <c r="AU156" s="232" t="s">
        <v>89</v>
      </c>
      <c r="AY156" s="18" t="s">
        <v>146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355</v>
      </c>
      <c r="BM156" s="232" t="s">
        <v>1541</v>
      </c>
    </row>
    <row r="157" s="2" customFormat="1" ht="16.5" customHeight="1">
      <c r="A157" s="39"/>
      <c r="B157" s="40"/>
      <c r="C157" s="278" t="s">
        <v>1037</v>
      </c>
      <c r="D157" s="278" t="s">
        <v>313</v>
      </c>
      <c r="E157" s="279" t="s">
        <v>1542</v>
      </c>
      <c r="F157" s="280" t="s">
        <v>1543</v>
      </c>
      <c r="G157" s="281" t="s">
        <v>308</v>
      </c>
      <c r="H157" s="282">
        <v>49</v>
      </c>
      <c r="I157" s="283"/>
      <c r="J157" s="284">
        <f>ROUND(I157*H157,2)</f>
        <v>0</v>
      </c>
      <c r="K157" s="285"/>
      <c r="L157" s="286"/>
      <c r="M157" s="287" t="s">
        <v>1</v>
      </c>
      <c r="N157" s="288" t="s">
        <v>45</v>
      </c>
      <c r="O157" s="92"/>
      <c r="P157" s="230">
        <f>O157*H157</f>
        <v>0</v>
      </c>
      <c r="Q157" s="230">
        <v>0.00048000000000000001</v>
      </c>
      <c r="R157" s="230">
        <f>Q157*H157</f>
        <v>0.023519999999999999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453</v>
      </c>
      <c r="AT157" s="232" t="s">
        <v>313</v>
      </c>
      <c r="AU157" s="232" t="s">
        <v>89</v>
      </c>
      <c r="AY157" s="18" t="s">
        <v>146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355</v>
      </c>
      <c r="BM157" s="232" t="s">
        <v>1544</v>
      </c>
    </row>
    <row r="158" s="2" customFormat="1" ht="16.5" customHeight="1">
      <c r="A158" s="39"/>
      <c r="B158" s="40"/>
      <c r="C158" s="278" t="s">
        <v>1123</v>
      </c>
      <c r="D158" s="278" t="s">
        <v>313</v>
      </c>
      <c r="E158" s="279" t="s">
        <v>1545</v>
      </c>
      <c r="F158" s="280" t="s">
        <v>1546</v>
      </c>
      <c r="G158" s="281" t="s">
        <v>308</v>
      </c>
      <c r="H158" s="282">
        <v>9</v>
      </c>
      <c r="I158" s="283"/>
      <c r="J158" s="284">
        <f>ROUND(I158*H158,2)</f>
        <v>0</v>
      </c>
      <c r="K158" s="285"/>
      <c r="L158" s="286"/>
      <c r="M158" s="287" t="s">
        <v>1</v>
      </c>
      <c r="N158" s="288" t="s">
        <v>45</v>
      </c>
      <c r="O158" s="92"/>
      <c r="P158" s="230">
        <f>O158*H158</f>
        <v>0</v>
      </c>
      <c r="Q158" s="230">
        <v>0.001</v>
      </c>
      <c r="R158" s="230">
        <f>Q158*H158</f>
        <v>0.0090000000000000011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453</v>
      </c>
      <c r="AT158" s="232" t="s">
        <v>313</v>
      </c>
      <c r="AU158" s="232" t="s">
        <v>89</v>
      </c>
      <c r="AY158" s="18" t="s">
        <v>146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355</v>
      </c>
      <c r="BM158" s="232" t="s">
        <v>1547</v>
      </c>
    </row>
    <row r="159" s="2" customFormat="1" ht="16.5" customHeight="1">
      <c r="A159" s="39"/>
      <c r="B159" s="40"/>
      <c r="C159" s="278" t="s">
        <v>1127</v>
      </c>
      <c r="D159" s="278" t="s">
        <v>313</v>
      </c>
      <c r="E159" s="279" t="s">
        <v>1548</v>
      </c>
      <c r="F159" s="280" t="s">
        <v>1549</v>
      </c>
      <c r="G159" s="281" t="s">
        <v>308</v>
      </c>
      <c r="H159" s="282">
        <v>1</v>
      </c>
      <c r="I159" s="283"/>
      <c r="J159" s="284">
        <f>ROUND(I159*H159,2)</f>
        <v>0</v>
      </c>
      <c r="K159" s="285"/>
      <c r="L159" s="286"/>
      <c r="M159" s="287" t="s">
        <v>1</v>
      </c>
      <c r="N159" s="288" t="s">
        <v>45</v>
      </c>
      <c r="O159" s="92"/>
      <c r="P159" s="230">
        <f>O159*H159</f>
        <v>0</v>
      </c>
      <c r="Q159" s="230">
        <v>0.0012999999999999999</v>
      </c>
      <c r="R159" s="230">
        <f>Q159*H159</f>
        <v>0.0012999999999999999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453</v>
      </c>
      <c r="AT159" s="232" t="s">
        <v>313</v>
      </c>
      <c r="AU159" s="232" t="s">
        <v>89</v>
      </c>
      <c r="AY159" s="18" t="s">
        <v>146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355</v>
      </c>
      <c r="BM159" s="232" t="s">
        <v>1550</v>
      </c>
    </row>
    <row r="160" s="2" customFormat="1" ht="24.15" customHeight="1">
      <c r="A160" s="39"/>
      <c r="B160" s="40"/>
      <c r="C160" s="220" t="s">
        <v>1064</v>
      </c>
      <c r="D160" s="220" t="s">
        <v>148</v>
      </c>
      <c r="E160" s="221" t="s">
        <v>1551</v>
      </c>
      <c r="F160" s="222" t="s">
        <v>1552</v>
      </c>
      <c r="G160" s="223" t="s">
        <v>308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45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355</v>
      </c>
      <c r="AT160" s="232" t="s">
        <v>148</v>
      </c>
      <c r="AU160" s="232" t="s">
        <v>89</v>
      </c>
      <c r="AY160" s="18" t="s">
        <v>146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355</v>
      </c>
      <c r="BM160" s="232" t="s">
        <v>1553</v>
      </c>
    </row>
    <row r="161" s="12" customFormat="1" ht="22.8" customHeight="1">
      <c r="A161" s="12"/>
      <c r="B161" s="204"/>
      <c r="C161" s="205"/>
      <c r="D161" s="206" t="s">
        <v>79</v>
      </c>
      <c r="E161" s="218" t="s">
        <v>1554</v>
      </c>
      <c r="F161" s="218" t="s">
        <v>1555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89</v>
      </c>
      <c r="AT161" s="216" t="s">
        <v>79</v>
      </c>
      <c r="AU161" s="216" t="s">
        <v>85</v>
      </c>
      <c r="AY161" s="215" t="s">
        <v>146</v>
      </c>
      <c r="BK161" s="217">
        <f>BK162</f>
        <v>0</v>
      </c>
    </row>
    <row r="162" s="2" customFormat="1" ht="16.5" customHeight="1">
      <c r="A162" s="39"/>
      <c r="B162" s="40"/>
      <c r="C162" s="220" t="s">
        <v>1099</v>
      </c>
      <c r="D162" s="220" t="s">
        <v>148</v>
      </c>
      <c r="E162" s="221" t="s">
        <v>1556</v>
      </c>
      <c r="F162" s="222" t="s">
        <v>1557</v>
      </c>
      <c r="G162" s="223" t="s">
        <v>308</v>
      </c>
      <c r="H162" s="224">
        <v>75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45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355</v>
      </c>
      <c r="AT162" s="232" t="s">
        <v>148</v>
      </c>
      <c r="AU162" s="232" t="s">
        <v>89</v>
      </c>
      <c r="AY162" s="18" t="s">
        <v>146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355</v>
      </c>
      <c r="BM162" s="232" t="s">
        <v>1558</v>
      </c>
    </row>
    <row r="163" s="12" customFormat="1" ht="22.8" customHeight="1">
      <c r="A163" s="12"/>
      <c r="B163" s="204"/>
      <c r="C163" s="205"/>
      <c r="D163" s="206" t="s">
        <v>79</v>
      </c>
      <c r="E163" s="218" t="s">
        <v>1559</v>
      </c>
      <c r="F163" s="218" t="s">
        <v>1560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SUM(P164:P165)</f>
        <v>0</v>
      </c>
      <c r="Q163" s="212"/>
      <c r="R163" s="213">
        <f>SUM(R164:R165)</f>
        <v>0.0060000000000000001</v>
      </c>
      <c r="S163" s="212"/>
      <c r="T163" s="21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89</v>
      </c>
      <c r="AT163" s="216" t="s">
        <v>79</v>
      </c>
      <c r="AU163" s="216" t="s">
        <v>85</v>
      </c>
      <c r="AY163" s="215" t="s">
        <v>146</v>
      </c>
      <c r="BK163" s="217">
        <f>SUM(BK164:BK165)</f>
        <v>0</v>
      </c>
    </row>
    <row r="164" s="2" customFormat="1" ht="16.5" customHeight="1">
      <c r="A164" s="39"/>
      <c r="B164" s="40"/>
      <c r="C164" s="220" t="s">
        <v>1131</v>
      </c>
      <c r="D164" s="220" t="s">
        <v>148</v>
      </c>
      <c r="E164" s="221" t="s">
        <v>1561</v>
      </c>
      <c r="F164" s="222" t="s">
        <v>1562</v>
      </c>
      <c r="G164" s="223" t="s">
        <v>166</v>
      </c>
      <c r="H164" s="224">
        <v>150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45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355</v>
      </c>
      <c r="AT164" s="232" t="s">
        <v>148</v>
      </c>
      <c r="AU164" s="232" t="s">
        <v>89</v>
      </c>
      <c r="AY164" s="18" t="s">
        <v>146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355</v>
      </c>
      <c r="BM164" s="232" t="s">
        <v>1563</v>
      </c>
    </row>
    <row r="165" s="2" customFormat="1" ht="16.5" customHeight="1">
      <c r="A165" s="39"/>
      <c r="B165" s="40"/>
      <c r="C165" s="278" t="s">
        <v>1135</v>
      </c>
      <c r="D165" s="278" t="s">
        <v>313</v>
      </c>
      <c r="E165" s="279" t="s">
        <v>1564</v>
      </c>
      <c r="F165" s="280" t="s">
        <v>1565</v>
      </c>
      <c r="G165" s="281" t="s">
        <v>166</v>
      </c>
      <c r="H165" s="282">
        <v>150</v>
      </c>
      <c r="I165" s="283"/>
      <c r="J165" s="284">
        <f>ROUND(I165*H165,2)</f>
        <v>0</v>
      </c>
      <c r="K165" s="285"/>
      <c r="L165" s="286"/>
      <c r="M165" s="287" t="s">
        <v>1</v>
      </c>
      <c r="N165" s="288" t="s">
        <v>45</v>
      </c>
      <c r="O165" s="92"/>
      <c r="P165" s="230">
        <f>O165*H165</f>
        <v>0</v>
      </c>
      <c r="Q165" s="230">
        <v>4.0000000000000003E-05</v>
      </c>
      <c r="R165" s="230">
        <f>Q165*H165</f>
        <v>0.0060000000000000001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453</v>
      </c>
      <c r="AT165" s="232" t="s">
        <v>313</v>
      </c>
      <c r="AU165" s="232" t="s">
        <v>89</v>
      </c>
      <c r="AY165" s="18" t="s">
        <v>146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355</v>
      </c>
      <c r="BM165" s="232" t="s">
        <v>1566</v>
      </c>
    </row>
    <row r="166" s="12" customFormat="1" ht="25.92" customHeight="1">
      <c r="A166" s="12"/>
      <c r="B166" s="204"/>
      <c r="C166" s="205"/>
      <c r="D166" s="206" t="s">
        <v>79</v>
      </c>
      <c r="E166" s="207" t="s">
        <v>936</v>
      </c>
      <c r="F166" s="207" t="s">
        <v>937</v>
      </c>
      <c r="G166" s="205"/>
      <c r="H166" s="205"/>
      <c r="I166" s="208"/>
      <c r="J166" s="209">
        <f>BK166</f>
        <v>0</v>
      </c>
      <c r="K166" s="205"/>
      <c r="L166" s="210"/>
      <c r="M166" s="211"/>
      <c r="N166" s="212"/>
      <c r="O166" s="212"/>
      <c r="P166" s="213">
        <f>P167</f>
        <v>0</v>
      </c>
      <c r="Q166" s="212"/>
      <c r="R166" s="213">
        <f>R167</f>
        <v>0</v>
      </c>
      <c r="S166" s="212"/>
      <c r="T166" s="21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95</v>
      </c>
      <c r="AT166" s="216" t="s">
        <v>79</v>
      </c>
      <c r="AU166" s="216" t="s">
        <v>80</v>
      </c>
      <c r="AY166" s="215" t="s">
        <v>146</v>
      </c>
      <c r="BK166" s="217">
        <f>BK167</f>
        <v>0</v>
      </c>
    </row>
    <row r="167" s="12" customFormat="1" ht="22.8" customHeight="1">
      <c r="A167" s="12"/>
      <c r="B167" s="204"/>
      <c r="C167" s="205"/>
      <c r="D167" s="206" t="s">
        <v>79</v>
      </c>
      <c r="E167" s="218" t="s">
        <v>938</v>
      </c>
      <c r="F167" s="218" t="s">
        <v>939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SUM(P168:P174)</f>
        <v>0</v>
      </c>
      <c r="Q167" s="212"/>
      <c r="R167" s="213">
        <f>SUM(R168:R174)</f>
        <v>0</v>
      </c>
      <c r="S167" s="212"/>
      <c r="T167" s="214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5" t="s">
        <v>95</v>
      </c>
      <c r="AT167" s="216" t="s">
        <v>79</v>
      </c>
      <c r="AU167" s="216" t="s">
        <v>85</v>
      </c>
      <c r="AY167" s="215" t="s">
        <v>146</v>
      </c>
      <c r="BK167" s="217">
        <f>SUM(BK168:BK174)</f>
        <v>0</v>
      </c>
    </row>
    <row r="168" s="2" customFormat="1" ht="24.15" customHeight="1">
      <c r="A168" s="39"/>
      <c r="B168" s="40"/>
      <c r="C168" s="220" t="s">
        <v>1139</v>
      </c>
      <c r="D168" s="220" t="s">
        <v>148</v>
      </c>
      <c r="E168" s="221" t="s">
        <v>85</v>
      </c>
      <c r="F168" s="222" t="s">
        <v>1567</v>
      </c>
      <c r="G168" s="223" t="s">
        <v>942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45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909</v>
      </c>
      <c r="AT168" s="232" t="s">
        <v>148</v>
      </c>
      <c r="AU168" s="232" t="s">
        <v>89</v>
      </c>
      <c r="AY168" s="18" t="s">
        <v>146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909</v>
      </c>
      <c r="BM168" s="232" t="s">
        <v>1568</v>
      </c>
    </row>
    <row r="169" s="2" customFormat="1" ht="16.5" customHeight="1">
      <c r="A169" s="39"/>
      <c r="B169" s="40"/>
      <c r="C169" s="220" t="s">
        <v>1243</v>
      </c>
      <c r="D169" s="220" t="s">
        <v>148</v>
      </c>
      <c r="E169" s="221" t="s">
        <v>89</v>
      </c>
      <c r="F169" s="222" t="s">
        <v>1569</v>
      </c>
      <c r="G169" s="223" t="s">
        <v>942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45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909</v>
      </c>
      <c r="AT169" s="232" t="s">
        <v>148</v>
      </c>
      <c r="AU169" s="232" t="s">
        <v>89</v>
      </c>
      <c r="AY169" s="18" t="s">
        <v>146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909</v>
      </c>
      <c r="BM169" s="232" t="s">
        <v>1570</v>
      </c>
    </row>
    <row r="170" s="2" customFormat="1" ht="21.75" customHeight="1">
      <c r="A170" s="39"/>
      <c r="B170" s="40"/>
      <c r="C170" s="220" t="s">
        <v>1143</v>
      </c>
      <c r="D170" s="220" t="s">
        <v>148</v>
      </c>
      <c r="E170" s="221" t="s">
        <v>92</v>
      </c>
      <c r="F170" s="222" t="s">
        <v>1571</v>
      </c>
      <c r="G170" s="223" t="s">
        <v>942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45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909</v>
      </c>
      <c r="AT170" s="232" t="s">
        <v>148</v>
      </c>
      <c r="AU170" s="232" t="s">
        <v>89</v>
      </c>
      <c r="AY170" s="18" t="s">
        <v>146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909</v>
      </c>
      <c r="BM170" s="232" t="s">
        <v>1572</v>
      </c>
    </row>
    <row r="171" s="2" customFormat="1" ht="16.5" customHeight="1">
      <c r="A171" s="39"/>
      <c r="B171" s="40"/>
      <c r="C171" s="220" t="s">
        <v>337</v>
      </c>
      <c r="D171" s="220" t="s">
        <v>148</v>
      </c>
      <c r="E171" s="221" t="s">
        <v>95</v>
      </c>
      <c r="F171" s="222" t="s">
        <v>1573</v>
      </c>
      <c r="G171" s="223" t="s">
        <v>942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45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909</v>
      </c>
      <c r="AT171" s="232" t="s">
        <v>148</v>
      </c>
      <c r="AU171" s="232" t="s">
        <v>89</v>
      </c>
      <c r="AY171" s="18" t="s">
        <v>146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909</v>
      </c>
      <c r="BM171" s="232" t="s">
        <v>1574</v>
      </c>
    </row>
    <row r="172" s="2" customFormat="1" ht="16.5" customHeight="1">
      <c r="A172" s="39"/>
      <c r="B172" s="40"/>
      <c r="C172" s="220" t="s">
        <v>1575</v>
      </c>
      <c r="D172" s="220" t="s">
        <v>148</v>
      </c>
      <c r="E172" s="221" t="s">
        <v>98</v>
      </c>
      <c r="F172" s="222" t="s">
        <v>1576</v>
      </c>
      <c r="G172" s="223" t="s">
        <v>942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45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909</v>
      </c>
      <c r="AT172" s="232" t="s">
        <v>148</v>
      </c>
      <c r="AU172" s="232" t="s">
        <v>89</v>
      </c>
      <c r="AY172" s="18" t="s">
        <v>146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909</v>
      </c>
      <c r="BM172" s="232" t="s">
        <v>1577</v>
      </c>
    </row>
    <row r="173" s="2" customFormat="1" ht="16.5" customHeight="1">
      <c r="A173" s="39"/>
      <c r="B173" s="40"/>
      <c r="C173" s="220" t="s">
        <v>1578</v>
      </c>
      <c r="D173" s="220" t="s">
        <v>148</v>
      </c>
      <c r="E173" s="221" t="s">
        <v>101</v>
      </c>
      <c r="F173" s="222" t="s">
        <v>1579</v>
      </c>
      <c r="G173" s="223" t="s">
        <v>942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45</v>
      </c>
      <c r="O173" s="92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909</v>
      </c>
      <c r="AT173" s="232" t="s">
        <v>148</v>
      </c>
      <c r="AU173" s="232" t="s">
        <v>89</v>
      </c>
      <c r="AY173" s="18" t="s">
        <v>146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909</v>
      </c>
      <c r="BM173" s="232" t="s">
        <v>1580</v>
      </c>
    </row>
    <row r="174" s="2" customFormat="1" ht="16.5" customHeight="1">
      <c r="A174" s="39"/>
      <c r="B174" s="40"/>
      <c r="C174" s="220" t="s">
        <v>1581</v>
      </c>
      <c r="D174" s="220" t="s">
        <v>148</v>
      </c>
      <c r="E174" s="221" t="s">
        <v>990</v>
      </c>
      <c r="F174" s="222" t="s">
        <v>1582</v>
      </c>
      <c r="G174" s="223" t="s">
        <v>942</v>
      </c>
      <c r="H174" s="224">
        <v>2</v>
      </c>
      <c r="I174" s="225"/>
      <c r="J174" s="226">
        <f>ROUND(I174*H174,2)</f>
        <v>0</v>
      </c>
      <c r="K174" s="227"/>
      <c r="L174" s="45"/>
      <c r="M174" s="290" t="s">
        <v>1</v>
      </c>
      <c r="N174" s="291" t="s">
        <v>45</v>
      </c>
      <c r="O174" s="292"/>
      <c r="P174" s="293">
        <f>O174*H174</f>
        <v>0</v>
      </c>
      <c r="Q174" s="293">
        <v>0</v>
      </c>
      <c r="R174" s="293">
        <f>Q174*H174</f>
        <v>0</v>
      </c>
      <c r="S174" s="293">
        <v>0</v>
      </c>
      <c r="T174" s="29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909</v>
      </c>
      <c r="AT174" s="232" t="s">
        <v>148</v>
      </c>
      <c r="AU174" s="232" t="s">
        <v>89</v>
      </c>
      <c r="AY174" s="18" t="s">
        <v>146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909</v>
      </c>
      <c r="BM174" s="232" t="s">
        <v>1583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LOHUguVee6hSkDr19HJ+0BzOb8PU5CBUzJEF0BtwEiR8Xd05DFKP5YBGCg1ZnxJIjw/vdTmfJEtJiGDlUn353Q==" hashValue="HAIe43fBIDa4yg/nh2a2ezPCb6lmbdpV7DJM9cw2Ta3dOuD8dSSQelubwaVSA3+CmO4PhKrhhaYXti8Oma7hsg==" algorithmName="SHA-512" password="CC35"/>
  <autoFilter ref="C121:K17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104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STAVEBNÍ ÚPRAVY ČÁSTI 1NP STŘEDISKA ZDRAVÍ_ČÁST ZBÝVAJÍCÍ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105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6. 6. 2024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25</v>
      </c>
      <c r="J20" s="144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33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37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ROUND((SUM(BE125:BE143)),  2)</f>
        <v>0</v>
      </c>
      <c r="G33" s="39"/>
      <c r="H33" s="39"/>
      <c r="I33" s="156">
        <v>0.20999999999999999</v>
      </c>
      <c r="J33" s="155">
        <f>ROUND(((SUM(BE125:BE143))*I33),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ROUND((SUM(BF125:BF143)),  2)</f>
        <v>0</v>
      </c>
      <c r="G34" s="39"/>
      <c r="H34" s="39"/>
      <c r="I34" s="156">
        <v>0.12</v>
      </c>
      <c r="J34" s="155">
        <f>ROUND(((SUM(BF125:BF143))*I34),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ROUND((SUM(BG125:BG143)),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ROUND((SUM(BH125:BH143)),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ROUND((SUM(BI125:BI143)),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STAVEBNÍ ÚPRAVY ČÁSTI 1NP STŘEDISKA ZDRAVÍ_ČÁST ZBÝVAJÍCÍ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105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6 -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Dobříš</v>
      </c>
      <c r="G89" s="41"/>
      <c r="H89" s="41"/>
      <c r="I89" s="33" t="s">
        <v>22</v>
      </c>
      <c r="J89" s="80" t="str">
        <f>IF(J12="","",J12)</f>
        <v>6. 6. 2024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Město Dobříš </v>
      </c>
      <c r="G91" s="41"/>
      <c r="H91" s="41"/>
      <c r="I91" s="33" t="s">
        <v>31</v>
      </c>
      <c r="J91" s="37" t="str">
        <f>E21</f>
        <v xml:space="preserve">NeOn projekting s.r.o.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Dussen, spol. s 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108</v>
      </c>
      <c r="D94" s="177"/>
      <c r="E94" s="177"/>
      <c r="F94" s="177"/>
      <c r="G94" s="177"/>
      <c r="H94" s="177"/>
      <c r="I94" s="177"/>
      <c r="J94" s="178" t="s">
        <v>109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110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111</v>
      </c>
    </row>
    <row r="97" s="9" customFormat="1" ht="24.96" customHeight="1">
      <c r="A97" s="9"/>
      <c r="B97" s="180"/>
      <c r="C97" s="181"/>
      <c r="D97" s="182" t="s">
        <v>1585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1586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1587</v>
      </c>
      <c r="E99" s="183"/>
      <c r="F99" s="183"/>
      <c r="G99" s="183"/>
      <c r="H99" s="183"/>
      <c r="I99" s="183"/>
      <c r="J99" s="184">
        <f>J129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1588</v>
      </c>
      <c r="E100" s="189"/>
      <c r="F100" s="189"/>
      <c r="G100" s="189"/>
      <c r="H100" s="189"/>
      <c r="I100" s="189"/>
      <c r="J100" s="190">
        <f>J130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1589</v>
      </c>
      <c r="E101" s="189"/>
      <c r="F101" s="189"/>
      <c r="G101" s="189"/>
      <c r="H101" s="189"/>
      <c r="I101" s="189"/>
      <c r="J101" s="190">
        <f>J133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1590</v>
      </c>
      <c r="E102" s="189"/>
      <c r="F102" s="189"/>
      <c r="G102" s="189"/>
      <c r="H102" s="189"/>
      <c r="I102" s="189"/>
      <c r="J102" s="190">
        <f>J135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1591</v>
      </c>
      <c r="E103" s="189"/>
      <c r="F103" s="189"/>
      <c r="G103" s="189"/>
      <c r="H103" s="189"/>
      <c r="I103" s="189"/>
      <c r="J103" s="190">
        <f>J137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1592</v>
      </c>
      <c r="E104" s="189"/>
      <c r="F104" s="189"/>
      <c r="G104" s="189"/>
      <c r="H104" s="189"/>
      <c r="I104" s="189"/>
      <c r="J104" s="190">
        <f>J140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1593</v>
      </c>
      <c r="E105" s="189"/>
      <c r="F105" s="189"/>
      <c r="G105" s="189"/>
      <c r="H105" s="189"/>
      <c r="I105" s="189"/>
      <c r="J105" s="190">
        <f>J142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75" t="str">
        <f>E7</f>
        <v>STAVEBNÍ ÚPRAVY ČÁSTI 1NP STŘEDISKA ZDRAVÍ_ČÁST ZBÝVAJÍCÍ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105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6 - VRN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Dobříš</v>
      </c>
      <c r="G119" s="41"/>
      <c r="H119" s="41"/>
      <c r="I119" s="33" t="s">
        <v>22</v>
      </c>
      <c r="J119" s="80" t="str">
        <f>IF(J12="","",J12)</f>
        <v>6. 6. 2024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 xml:space="preserve">Město Dobříš </v>
      </c>
      <c r="G121" s="41"/>
      <c r="H121" s="41"/>
      <c r="I121" s="33" t="s">
        <v>31</v>
      </c>
      <c r="J121" s="37" t="str">
        <f>E21</f>
        <v xml:space="preserve">NeOn projekting s.r.o.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29</v>
      </c>
      <c r="D122" s="41"/>
      <c r="E122" s="41"/>
      <c r="F122" s="28" t="str">
        <f>IF(E18="","",E18)</f>
        <v>Vyplň údaj</v>
      </c>
      <c r="G122" s="41"/>
      <c r="H122" s="41"/>
      <c r="I122" s="33" t="s">
        <v>35</v>
      </c>
      <c r="J122" s="37" t="str">
        <f>E24</f>
        <v>Dussen, spol. s 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132</v>
      </c>
      <c r="D124" s="195" t="s">
        <v>65</v>
      </c>
      <c r="E124" s="195" t="s">
        <v>61</v>
      </c>
      <c r="F124" s="195" t="s">
        <v>62</v>
      </c>
      <c r="G124" s="195" t="s">
        <v>133</v>
      </c>
      <c r="H124" s="195" t="s">
        <v>134</v>
      </c>
      <c r="I124" s="195" t="s">
        <v>135</v>
      </c>
      <c r="J124" s="196" t="s">
        <v>109</v>
      </c>
      <c r="K124" s="197" t="s">
        <v>136</v>
      </c>
      <c r="L124" s="198"/>
      <c r="M124" s="101" t="s">
        <v>1</v>
      </c>
      <c r="N124" s="102" t="s">
        <v>44</v>
      </c>
      <c r="O124" s="102" t="s">
        <v>137</v>
      </c>
      <c r="P124" s="102" t="s">
        <v>138</v>
      </c>
      <c r="Q124" s="102" t="s">
        <v>139</v>
      </c>
      <c r="R124" s="102" t="s">
        <v>140</v>
      </c>
      <c r="S124" s="102" t="s">
        <v>141</v>
      </c>
      <c r="T124" s="103" t="s">
        <v>142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143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P126+P129</f>
        <v>0</v>
      </c>
      <c r="Q125" s="105"/>
      <c r="R125" s="201">
        <f>R126+R129</f>
        <v>0</v>
      </c>
      <c r="S125" s="105"/>
      <c r="T125" s="202">
        <f>T126+T129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111</v>
      </c>
      <c r="BK125" s="203">
        <f>BK126+BK129</f>
        <v>0</v>
      </c>
    </row>
    <row r="126" s="12" customFormat="1" ht="25.92" customHeight="1">
      <c r="A126" s="12"/>
      <c r="B126" s="204"/>
      <c r="C126" s="205"/>
      <c r="D126" s="206" t="s">
        <v>79</v>
      </c>
      <c r="E126" s="207" t="s">
        <v>1594</v>
      </c>
      <c r="F126" s="207" t="s">
        <v>1595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P127</f>
        <v>0</v>
      </c>
      <c r="Q126" s="212"/>
      <c r="R126" s="213">
        <f>R127</f>
        <v>0</v>
      </c>
      <c r="S126" s="212"/>
      <c r="T126" s="21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79</v>
      </c>
      <c r="AU126" s="216" t="s">
        <v>80</v>
      </c>
      <c r="AY126" s="215" t="s">
        <v>146</v>
      </c>
      <c r="BK126" s="217">
        <f>BK127</f>
        <v>0</v>
      </c>
    </row>
    <row r="127" s="12" customFormat="1" ht="22.8" customHeight="1">
      <c r="A127" s="12"/>
      <c r="B127" s="204"/>
      <c r="C127" s="205"/>
      <c r="D127" s="206" t="s">
        <v>79</v>
      </c>
      <c r="E127" s="218" t="s">
        <v>1596</v>
      </c>
      <c r="F127" s="218" t="s">
        <v>1597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P128</f>
        <v>0</v>
      </c>
      <c r="Q127" s="212"/>
      <c r="R127" s="213">
        <f>R128</f>
        <v>0</v>
      </c>
      <c r="S127" s="212"/>
      <c r="T127" s="21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85</v>
      </c>
      <c r="AT127" s="216" t="s">
        <v>79</v>
      </c>
      <c r="AU127" s="216" t="s">
        <v>85</v>
      </c>
      <c r="AY127" s="215" t="s">
        <v>146</v>
      </c>
      <c r="BK127" s="217">
        <f>BK128</f>
        <v>0</v>
      </c>
    </row>
    <row r="128" s="2" customFormat="1" ht="16.5" customHeight="1">
      <c r="A128" s="39"/>
      <c r="B128" s="40"/>
      <c r="C128" s="220" t="s">
        <v>85</v>
      </c>
      <c r="D128" s="220" t="s">
        <v>148</v>
      </c>
      <c r="E128" s="221" t="s">
        <v>1598</v>
      </c>
      <c r="F128" s="222" t="s">
        <v>1599</v>
      </c>
      <c r="G128" s="223" t="s">
        <v>308</v>
      </c>
      <c r="H128" s="224">
        <v>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45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95</v>
      </c>
      <c r="AT128" s="232" t="s">
        <v>148</v>
      </c>
      <c r="AU128" s="232" t="s">
        <v>89</v>
      </c>
      <c r="AY128" s="18" t="s">
        <v>146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95</v>
      </c>
      <c r="BM128" s="232" t="s">
        <v>1600</v>
      </c>
    </row>
    <row r="129" s="12" customFormat="1" ht="25.92" customHeight="1">
      <c r="A129" s="12"/>
      <c r="B129" s="204"/>
      <c r="C129" s="205"/>
      <c r="D129" s="206" t="s">
        <v>79</v>
      </c>
      <c r="E129" s="207" t="s">
        <v>102</v>
      </c>
      <c r="F129" s="207" t="s">
        <v>1601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P130+P133+P135+P137+P140+P142</f>
        <v>0</v>
      </c>
      <c r="Q129" s="212"/>
      <c r="R129" s="213">
        <f>R130+R133+R135+R137+R140+R142</f>
        <v>0</v>
      </c>
      <c r="S129" s="212"/>
      <c r="T129" s="214">
        <f>T130+T133+T135+T137+T140+T142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98</v>
      </c>
      <c r="AT129" s="216" t="s">
        <v>79</v>
      </c>
      <c r="AU129" s="216" t="s">
        <v>80</v>
      </c>
      <c r="AY129" s="215" t="s">
        <v>146</v>
      </c>
      <c r="BK129" s="217">
        <f>BK130+BK133+BK135+BK137+BK140+BK142</f>
        <v>0</v>
      </c>
    </row>
    <row r="130" s="12" customFormat="1" ht="22.8" customHeight="1">
      <c r="A130" s="12"/>
      <c r="B130" s="204"/>
      <c r="C130" s="205"/>
      <c r="D130" s="206" t="s">
        <v>79</v>
      </c>
      <c r="E130" s="218" t="s">
        <v>1602</v>
      </c>
      <c r="F130" s="218" t="s">
        <v>1603</v>
      </c>
      <c r="G130" s="205"/>
      <c r="H130" s="205"/>
      <c r="I130" s="208"/>
      <c r="J130" s="219">
        <f>BK130</f>
        <v>0</v>
      </c>
      <c r="K130" s="205"/>
      <c r="L130" s="210"/>
      <c r="M130" s="211"/>
      <c r="N130" s="212"/>
      <c r="O130" s="212"/>
      <c r="P130" s="213">
        <f>SUM(P131:P132)</f>
        <v>0</v>
      </c>
      <c r="Q130" s="212"/>
      <c r="R130" s="213">
        <f>SUM(R131:R132)</f>
        <v>0</v>
      </c>
      <c r="S130" s="212"/>
      <c r="T130" s="214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98</v>
      </c>
      <c r="AT130" s="216" t="s">
        <v>79</v>
      </c>
      <c r="AU130" s="216" t="s">
        <v>85</v>
      </c>
      <c r="AY130" s="215" t="s">
        <v>146</v>
      </c>
      <c r="BK130" s="217">
        <f>SUM(BK131:BK132)</f>
        <v>0</v>
      </c>
    </row>
    <row r="131" s="2" customFormat="1" ht="16.5" customHeight="1">
      <c r="A131" s="39"/>
      <c r="B131" s="40"/>
      <c r="C131" s="220" t="s">
        <v>8</v>
      </c>
      <c r="D131" s="220" t="s">
        <v>148</v>
      </c>
      <c r="E131" s="221" t="s">
        <v>1604</v>
      </c>
      <c r="F131" s="222" t="s">
        <v>1605</v>
      </c>
      <c r="G131" s="223" t="s">
        <v>1606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45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1607</v>
      </c>
      <c r="AT131" s="232" t="s">
        <v>148</v>
      </c>
      <c r="AU131" s="232" t="s">
        <v>89</v>
      </c>
      <c r="AY131" s="18" t="s">
        <v>146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1607</v>
      </c>
      <c r="BM131" s="232" t="s">
        <v>1608</v>
      </c>
    </row>
    <row r="132" s="2" customFormat="1" ht="16.5" customHeight="1">
      <c r="A132" s="39"/>
      <c r="B132" s="40"/>
      <c r="C132" s="220" t="s">
        <v>332</v>
      </c>
      <c r="D132" s="220" t="s">
        <v>148</v>
      </c>
      <c r="E132" s="221" t="s">
        <v>1609</v>
      </c>
      <c r="F132" s="222" t="s">
        <v>1610</v>
      </c>
      <c r="G132" s="223" t="s">
        <v>1606</v>
      </c>
      <c r="H132" s="224">
        <v>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45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1607</v>
      </c>
      <c r="AT132" s="232" t="s">
        <v>148</v>
      </c>
      <c r="AU132" s="232" t="s">
        <v>89</v>
      </c>
      <c r="AY132" s="18" t="s">
        <v>146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1607</v>
      </c>
      <c r="BM132" s="232" t="s">
        <v>1611</v>
      </c>
    </row>
    <row r="133" s="12" customFormat="1" ht="22.8" customHeight="1">
      <c r="A133" s="12"/>
      <c r="B133" s="204"/>
      <c r="C133" s="205"/>
      <c r="D133" s="206" t="s">
        <v>79</v>
      </c>
      <c r="E133" s="218" t="s">
        <v>1612</v>
      </c>
      <c r="F133" s="218" t="s">
        <v>1613</v>
      </c>
      <c r="G133" s="205"/>
      <c r="H133" s="205"/>
      <c r="I133" s="208"/>
      <c r="J133" s="219">
        <f>BK133</f>
        <v>0</v>
      </c>
      <c r="K133" s="205"/>
      <c r="L133" s="210"/>
      <c r="M133" s="211"/>
      <c r="N133" s="212"/>
      <c r="O133" s="212"/>
      <c r="P133" s="213">
        <f>P134</f>
        <v>0</v>
      </c>
      <c r="Q133" s="212"/>
      <c r="R133" s="213">
        <f>R134</f>
        <v>0</v>
      </c>
      <c r="S133" s="212"/>
      <c r="T133" s="214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98</v>
      </c>
      <c r="AT133" s="216" t="s">
        <v>79</v>
      </c>
      <c r="AU133" s="216" t="s">
        <v>85</v>
      </c>
      <c r="AY133" s="215" t="s">
        <v>146</v>
      </c>
      <c r="BK133" s="217">
        <f>BK134</f>
        <v>0</v>
      </c>
    </row>
    <row r="134" s="2" customFormat="1" ht="16.5" customHeight="1">
      <c r="A134" s="39"/>
      <c r="B134" s="40"/>
      <c r="C134" s="220" t="s">
        <v>89</v>
      </c>
      <c r="D134" s="220" t="s">
        <v>148</v>
      </c>
      <c r="E134" s="221" t="s">
        <v>1614</v>
      </c>
      <c r="F134" s="222" t="s">
        <v>1613</v>
      </c>
      <c r="G134" s="223" t="s">
        <v>1606</v>
      </c>
      <c r="H134" s="224">
        <v>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45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1607</v>
      </c>
      <c r="AT134" s="232" t="s">
        <v>148</v>
      </c>
      <c r="AU134" s="232" t="s">
        <v>89</v>
      </c>
      <c r="AY134" s="18" t="s">
        <v>146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1607</v>
      </c>
      <c r="BM134" s="232" t="s">
        <v>1615</v>
      </c>
    </row>
    <row r="135" s="12" customFormat="1" ht="22.8" customHeight="1">
      <c r="A135" s="12"/>
      <c r="B135" s="204"/>
      <c r="C135" s="205"/>
      <c r="D135" s="206" t="s">
        <v>79</v>
      </c>
      <c r="E135" s="218" t="s">
        <v>1616</v>
      </c>
      <c r="F135" s="218" t="s">
        <v>1617</v>
      </c>
      <c r="G135" s="205"/>
      <c r="H135" s="205"/>
      <c r="I135" s="208"/>
      <c r="J135" s="219">
        <f>BK135</f>
        <v>0</v>
      </c>
      <c r="K135" s="205"/>
      <c r="L135" s="210"/>
      <c r="M135" s="211"/>
      <c r="N135" s="212"/>
      <c r="O135" s="212"/>
      <c r="P135" s="213">
        <f>P136</f>
        <v>0</v>
      </c>
      <c r="Q135" s="212"/>
      <c r="R135" s="213">
        <f>R136</f>
        <v>0</v>
      </c>
      <c r="S135" s="212"/>
      <c r="T135" s="214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98</v>
      </c>
      <c r="AT135" s="216" t="s">
        <v>79</v>
      </c>
      <c r="AU135" s="216" t="s">
        <v>85</v>
      </c>
      <c r="AY135" s="215" t="s">
        <v>146</v>
      </c>
      <c r="BK135" s="217">
        <f>BK136</f>
        <v>0</v>
      </c>
    </row>
    <row r="136" s="2" customFormat="1" ht="16.5" customHeight="1">
      <c r="A136" s="39"/>
      <c r="B136" s="40"/>
      <c r="C136" s="220" t="s">
        <v>92</v>
      </c>
      <c r="D136" s="220" t="s">
        <v>148</v>
      </c>
      <c r="E136" s="221" t="s">
        <v>1618</v>
      </c>
      <c r="F136" s="222" t="s">
        <v>1617</v>
      </c>
      <c r="G136" s="223" t="s">
        <v>1606</v>
      </c>
      <c r="H136" s="224">
        <v>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45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1607</v>
      </c>
      <c r="AT136" s="232" t="s">
        <v>148</v>
      </c>
      <c r="AU136" s="232" t="s">
        <v>89</v>
      </c>
      <c r="AY136" s="18" t="s">
        <v>146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1607</v>
      </c>
      <c r="BM136" s="232" t="s">
        <v>1619</v>
      </c>
    </row>
    <row r="137" s="12" customFormat="1" ht="22.8" customHeight="1">
      <c r="A137" s="12"/>
      <c r="B137" s="204"/>
      <c r="C137" s="205"/>
      <c r="D137" s="206" t="s">
        <v>79</v>
      </c>
      <c r="E137" s="218" t="s">
        <v>1620</v>
      </c>
      <c r="F137" s="218" t="s">
        <v>1621</v>
      </c>
      <c r="G137" s="205"/>
      <c r="H137" s="205"/>
      <c r="I137" s="208"/>
      <c r="J137" s="219">
        <f>BK137</f>
        <v>0</v>
      </c>
      <c r="K137" s="205"/>
      <c r="L137" s="210"/>
      <c r="M137" s="211"/>
      <c r="N137" s="212"/>
      <c r="O137" s="212"/>
      <c r="P137" s="213">
        <f>SUM(P138:P139)</f>
        <v>0</v>
      </c>
      <c r="Q137" s="212"/>
      <c r="R137" s="213">
        <f>SUM(R138:R139)</f>
        <v>0</v>
      </c>
      <c r="S137" s="212"/>
      <c r="T137" s="214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5" t="s">
        <v>98</v>
      </c>
      <c r="AT137" s="216" t="s">
        <v>79</v>
      </c>
      <c r="AU137" s="216" t="s">
        <v>85</v>
      </c>
      <c r="AY137" s="215" t="s">
        <v>146</v>
      </c>
      <c r="BK137" s="217">
        <f>SUM(BK138:BK139)</f>
        <v>0</v>
      </c>
    </row>
    <row r="138" s="2" customFormat="1" ht="16.5" customHeight="1">
      <c r="A138" s="39"/>
      <c r="B138" s="40"/>
      <c r="C138" s="220" t="s">
        <v>98</v>
      </c>
      <c r="D138" s="220" t="s">
        <v>148</v>
      </c>
      <c r="E138" s="221" t="s">
        <v>1622</v>
      </c>
      <c r="F138" s="222" t="s">
        <v>1621</v>
      </c>
      <c r="G138" s="223" t="s">
        <v>1606</v>
      </c>
      <c r="H138" s="224">
        <v>1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45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1607</v>
      </c>
      <c r="AT138" s="232" t="s">
        <v>148</v>
      </c>
      <c r="AU138" s="232" t="s">
        <v>89</v>
      </c>
      <c r="AY138" s="18" t="s">
        <v>146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1607</v>
      </c>
      <c r="BM138" s="232" t="s">
        <v>1623</v>
      </c>
    </row>
    <row r="139" s="2" customFormat="1" ht="16.5" customHeight="1">
      <c r="A139" s="39"/>
      <c r="B139" s="40"/>
      <c r="C139" s="220" t="s">
        <v>101</v>
      </c>
      <c r="D139" s="220" t="s">
        <v>148</v>
      </c>
      <c r="E139" s="221" t="s">
        <v>1624</v>
      </c>
      <c r="F139" s="222" t="s">
        <v>1625</v>
      </c>
      <c r="G139" s="223" t="s">
        <v>1606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45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1607</v>
      </c>
      <c r="AT139" s="232" t="s">
        <v>148</v>
      </c>
      <c r="AU139" s="232" t="s">
        <v>89</v>
      </c>
      <c r="AY139" s="18" t="s">
        <v>146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1607</v>
      </c>
      <c r="BM139" s="232" t="s">
        <v>1626</v>
      </c>
    </row>
    <row r="140" s="12" customFormat="1" ht="22.8" customHeight="1">
      <c r="A140" s="12"/>
      <c r="B140" s="204"/>
      <c r="C140" s="205"/>
      <c r="D140" s="206" t="s">
        <v>79</v>
      </c>
      <c r="E140" s="218" t="s">
        <v>1627</v>
      </c>
      <c r="F140" s="218" t="s">
        <v>1628</v>
      </c>
      <c r="G140" s="205"/>
      <c r="H140" s="205"/>
      <c r="I140" s="208"/>
      <c r="J140" s="219">
        <f>BK140</f>
        <v>0</v>
      </c>
      <c r="K140" s="205"/>
      <c r="L140" s="210"/>
      <c r="M140" s="211"/>
      <c r="N140" s="212"/>
      <c r="O140" s="212"/>
      <c r="P140" s="213">
        <f>P141</f>
        <v>0</v>
      </c>
      <c r="Q140" s="212"/>
      <c r="R140" s="213">
        <f>R141</f>
        <v>0</v>
      </c>
      <c r="S140" s="212"/>
      <c r="T140" s="214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5" t="s">
        <v>98</v>
      </c>
      <c r="AT140" s="216" t="s">
        <v>79</v>
      </c>
      <c r="AU140" s="216" t="s">
        <v>85</v>
      </c>
      <c r="AY140" s="215" t="s">
        <v>146</v>
      </c>
      <c r="BK140" s="217">
        <f>BK141</f>
        <v>0</v>
      </c>
    </row>
    <row r="141" s="2" customFormat="1" ht="16.5" customHeight="1">
      <c r="A141" s="39"/>
      <c r="B141" s="40"/>
      <c r="C141" s="220" t="s">
        <v>349</v>
      </c>
      <c r="D141" s="220" t="s">
        <v>148</v>
      </c>
      <c r="E141" s="221" t="s">
        <v>1629</v>
      </c>
      <c r="F141" s="222" t="s">
        <v>1630</v>
      </c>
      <c r="G141" s="223" t="s">
        <v>1606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45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1607</v>
      </c>
      <c r="AT141" s="232" t="s">
        <v>148</v>
      </c>
      <c r="AU141" s="232" t="s">
        <v>89</v>
      </c>
      <c r="AY141" s="18" t="s">
        <v>146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1607</v>
      </c>
      <c r="BM141" s="232" t="s">
        <v>1631</v>
      </c>
    </row>
    <row r="142" s="12" customFormat="1" ht="22.8" customHeight="1">
      <c r="A142" s="12"/>
      <c r="B142" s="204"/>
      <c r="C142" s="205"/>
      <c r="D142" s="206" t="s">
        <v>79</v>
      </c>
      <c r="E142" s="218" t="s">
        <v>1632</v>
      </c>
      <c r="F142" s="218" t="s">
        <v>1633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P143</f>
        <v>0</v>
      </c>
      <c r="Q142" s="212"/>
      <c r="R142" s="213">
        <f>R143</f>
        <v>0</v>
      </c>
      <c r="S142" s="212"/>
      <c r="T142" s="214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98</v>
      </c>
      <c r="AT142" s="216" t="s">
        <v>79</v>
      </c>
      <c r="AU142" s="216" t="s">
        <v>85</v>
      </c>
      <c r="AY142" s="215" t="s">
        <v>146</v>
      </c>
      <c r="BK142" s="217">
        <f>BK143</f>
        <v>0</v>
      </c>
    </row>
    <row r="143" s="2" customFormat="1" ht="16.5" customHeight="1">
      <c r="A143" s="39"/>
      <c r="B143" s="40"/>
      <c r="C143" s="220" t="s">
        <v>322</v>
      </c>
      <c r="D143" s="220" t="s">
        <v>148</v>
      </c>
      <c r="E143" s="221" t="s">
        <v>1634</v>
      </c>
      <c r="F143" s="222" t="s">
        <v>1635</v>
      </c>
      <c r="G143" s="223" t="s">
        <v>1606</v>
      </c>
      <c r="H143" s="224">
        <v>1</v>
      </c>
      <c r="I143" s="225"/>
      <c r="J143" s="226">
        <f>ROUND(I143*H143,2)</f>
        <v>0</v>
      </c>
      <c r="K143" s="227"/>
      <c r="L143" s="45"/>
      <c r="M143" s="290" t="s">
        <v>1</v>
      </c>
      <c r="N143" s="291" t="s">
        <v>45</v>
      </c>
      <c r="O143" s="292"/>
      <c r="P143" s="293">
        <f>O143*H143</f>
        <v>0</v>
      </c>
      <c r="Q143" s="293">
        <v>0</v>
      </c>
      <c r="R143" s="293">
        <f>Q143*H143</f>
        <v>0</v>
      </c>
      <c r="S143" s="293">
        <v>0</v>
      </c>
      <c r="T143" s="29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1607</v>
      </c>
      <c r="AT143" s="232" t="s">
        <v>148</v>
      </c>
      <c r="AU143" s="232" t="s">
        <v>89</v>
      </c>
      <c r="AY143" s="18" t="s">
        <v>146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1607</v>
      </c>
      <c r="BM143" s="232" t="s">
        <v>1636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7RuaBvuDcWb31TMISeU2UJmmQUNGCSWVPgfMeeWBEUQLA+8qj0lF1TgCV1isL0UC740q4Qo2iuOlA9UXUrsiFQ==" hashValue="rLslujzTkeqluSLa39cIEZ4HY9J3Cpa8IqrWBkNhd1JeWjrXUOi0AM+BwEQ3v0+TL3x6fCxBsltNQG80x7CngA==" algorithmName="SHA-512" password="CC35"/>
  <autoFilter ref="C124:K14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DESKTOP-M9DBVT6\PC</dc:creator>
  <cp:lastModifiedBy>DESKTOP-M9DBVT6\PC</cp:lastModifiedBy>
  <dcterms:created xsi:type="dcterms:W3CDTF">2024-07-16T05:25:03Z</dcterms:created>
  <dcterms:modified xsi:type="dcterms:W3CDTF">2024-07-16T05:25:08Z</dcterms:modified>
</cp:coreProperties>
</file>